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innovatienul13.sharepoint.com/Sharepoint omgeving Innovatienul13/1. Opdrachtgevers/Gemeente Gouda/Advies/2023/"/>
    </mc:Choice>
  </mc:AlternateContent>
  <xr:revisionPtr revIDLastSave="767" documentId="8_{DAF5ADD3-C20A-4239-B462-F7B7D15AE3CC}" xr6:coauthVersionLast="47" xr6:coauthVersionMax="47" xr10:uidLastSave="{0E52C80E-FEB1-47B0-AE32-7DDE2D91F370}"/>
  <workbookProtection workbookAlgorithmName="SHA-512" workbookHashValue="7cHyPWo/0caBPy7X2DfLfhFncbCZKcPEllQvWalyspUnuTQHiN7AY3rCqZPYs8dL0Uk8xUTfxTHbI4GAmsZsJQ==" workbookSaltValue="ABCt1hW2yCJ3uQNGQTOuZA==" workbookSpinCount="100000" lockStructure="1"/>
  <bookViews>
    <workbookView xWindow="-98" yWindow="-98" windowWidth="20715" windowHeight="13155" tabRatio="801" xr2:uid="{0EBB7335-96E4-4144-B550-DBCB77F0F33D}"/>
  </bookViews>
  <sheets>
    <sheet name="Invoer subsidie 2024" sheetId="17" r:id="rId1"/>
    <sheet name="Calculaties subsidie 2024" sheetId="16" r:id="rId2"/>
  </sheets>
  <definedNames>
    <definedName name="_xlnm.Print_Area" localSheetId="1">'Calculaties subsidie 2024'!$A$1:$U$23</definedName>
    <definedName name="_xlnm.Print_Area" localSheetId="0">'Invoer subsidie 2024'!$A$1:$U$49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17" l="1"/>
  <c r="Q10" i="17"/>
  <c r="P11" i="17"/>
  <c r="R11" i="17" s="1"/>
  <c r="Q11" i="17"/>
  <c r="P12" i="17"/>
  <c r="Q12" i="17"/>
  <c r="P13" i="17"/>
  <c r="Q13" i="17"/>
  <c r="P14" i="17"/>
  <c r="R14" i="17" s="1"/>
  <c r="Q14" i="17"/>
  <c r="P15" i="17"/>
  <c r="Q15" i="17"/>
  <c r="P16" i="17"/>
  <c r="Q16" i="17"/>
  <c r="P17" i="17"/>
  <c r="Q17" i="17"/>
  <c r="R17" i="17" s="1"/>
  <c r="P18" i="17"/>
  <c r="Q18" i="17"/>
  <c r="P19" i="17"/>
  <c r="Q19" i="17"/>
  <c r="R19" i="17" s="1"/>
  <c r="P20" i="17"/>
  <c r="R20" i="17" s="1"/>
  <c r="Q20" i="17"/>
  <c r="P21" i="17"/>
  <c r="Q21" i="17"/>
  <c r="P22" i="17"/>
  <c r="Q22" i="17"/>
  <c r="P23" i="17"/>
  <c r="Q23" i="17"/>
  <c r="P24" i="17"/>
  <c r="Q24" i="17"/>
  <c r="P25" i="17"/>
  <c r="Q25" i="17"/>
  <c r="P26" i="17"/>
  <c r="Q26" i="17"/>
  <c r="P27" i="17"/>
  <c r="Q27" i="17"/>
  <c r="R27" i="17" s="1"/>
  <c r="P28" i="17"/>
  <c r="R28" i="17" s="1"/>
  <c r="Q28" i="17"/>
  <c r="P29" i="17"/>
  <c r="Q29" i="17"/>
  <c r="P30" i="17"/>
  <c r="Q30" i="17"/>
  <c r="P31" i="17"/>
  <c r="Q31" i="17"/>
  <c r="P32" i="17"/>
  <c r="Q32" i="17"/>
  <c r="G33" i="17"/>
  <c r="J33" i="17"/>
  <c r="L33" i="17"/>
  <c r="H4" i="16"/>
  <c r="L4" i="16"/>
  <c r="R4" i="16" s="1"/>
  <c r="H5" i="16"/>
  <c r="N5" i="16" s="1"/>
  <c r="T5" i="16" s="1"/>
  <c r="I10" i="17" s="1"/>
  <c r="L5" i="16"/>
  <c r="M5" i="16"/>
  <c r="S5" i="16" s="1"/>
  <c r="H32" i="17"/>
  <c r="H6" i="16"/>
  <c r="N6" i="16" s="1"/>
  <c r="L6" i="16"/>
  <c r="H7" i="16"/>
  <c r="L7" i="16"/>
  <c r="R7" i="16" s="1"/>
  <c r="H8" i="16"/>
  <c r="N8" i="16" s="1"/>
  <c r="L8" i="16"/>
  <c r="M8" i="16"/>
  <c r="S8" i="16"/>
  <c r="M15" i="17" s="1"/>
  <c r="H9" i="16"/>
  <c r="L9" i="16"/>
  <c r="R9" i="16" s="1"/>
  <c r="S9" i="16"/>
  <c r="R5" i="16"/>
  <c r="M31" i="17"/>
  <c r="M23" i="17"/>
  <c r="M30" i="17"/>
  <c r="M22" i="17"/>
  <c r="M14" i="17"/>
  <c r="M20" i="17"/>
  <c r="M11" i="17"/>
  <c r="M21" i="17"/>
  <c r="S21" i="17" s="1"/>
  <c r="M28" i="17"/>
  <c r="M27" i="17"/>
  <c r="M26" i="17"/>
  <c r="M18" i="17"/>
  <c r="M24" i="17"/>
  <c r="M17" i="17"/>
  <c r="M32" i="17"/>
  <c r="M16" i="17"/>
  <c r="H14" i="17"/>
  <c r="S14" i="17" s="1"/>
  <c r="H18" i="17"/>
  <c r="H21" i="17"/>
  <c r="H22" i="17"/>
  <c r="S22" i="17"/>
  <c r="H31" i="17"/>
  <c r="R24" i="17"/>
  <c r="R32" i="17"/>
  <c r="R13" i="17"/>
  <c r="R18" i="17"/>
  <c r="H16" i="17" l="1"/>
  <c r="H10" i="17"/>
  <c r="N4" i="16"/>
  <c r="T4" i="16" s="1"/>
  <c r="F10" i="17" s="1"/>
  <c r="R15" i="17"/>
  <c r="S16" i="17"/>
  <c r="R30" i="17"/>
  <c r="R26" i="17"/>
  <c r="R22" i="17"/>
  <c r="R29" i="17"/>
  <c r="R25" i="17"/>
  <c r="R21" i="17"/>
  <c r="R16" i="17"/>
  <c r="R31" i="17"/>
  <c r="R23" i="17"/>
  <c r="F11" i="17"/>
  <c r="F14" i="17"/>
  <c r="F28" i="17"/>
  <c r="F12" i="17"/>
  <c r="F18" i="17"/>
  <c r="F16" i="17"/>
  <c r="F20" i="17"/>
  <c r="F23" i="17"/>
  <c r="F15" i="17"/>
  <c r="F26" i="17"/>
  <c r="F31" i="17"/>
  <c r="F27" i="17"/>
  <c r="F22" i="17"/>
  <c r="F30" i="17"/>
  <c r="F19" i="17"/>
  <c r="F25" i="17"/>
  <c r="F29" i="17"/>
  <c r="F17" i="17"/>
  <c r="F21" i="17"/>
  <c r="F32" i="17"/>
  <c r="F13" i="17"/>
  <c r="F24" i="17"/>
  <c r="Q33" i="17"/>
  <c r="R12" i="17"/>
  <c r="P33" i="17"/>
  <c r="R10" i="17"/>
  <c r="N9" i="16"/>
  <c r="T8" i="16" s="1"/>
  <c r="R8" i="16"/>
  <c r="R6" i="16"/>
  <c r="N7" i="16"/>
  <c r="T6" i="16" s="1"/>
  <c r="M25" i="17"/>
  <c r="M13" i="17"/>
  <c r="M19" i="17"/>
  <c r="S31" i="17"/>
  <c r="M12" i="17"/>
  <c r="S18" i="17"/>
  <c r="M10" i="17"/>
  <c r="M29" i="17"/>
  <c r="S32" i="17"/>
  <c r="I12" i="17"/>
  <c r="I17" i="17"/>
  <c r="I22" i="17"/>
  <c r="I23" i="17"/>
  <c r="I20" i="17"/>
  <c r="I27" i="17"/>
  <c r="I32" i="17"/>
  <c r="I14" i="17"/>
  <c r="I19" i="17"/>
  <c r="I24" i="17"/>
  <c r="I21" i="17"/>
  <c r="I31" i="17"/>
  <c r="I29" i="17"/>
  <c r="I11" i="17"/>
  <c r="I16" i="17"/>
  <c r="I26" i="17"/>
  <c r="I13" i="17"/>
  <c r="I18" i="17"/>
  <c r="I28" i="17"/>
  <c r="I15" i="17"/>
  <c r="I25" i="17"/>
  <c r="I30" i="17"/>
  <c r="H30" i="17"/>
  <c r="S30" i="17" s="1"/>
  <c r="H29" i="17"/>
  <c r="S29" i="17" s="1"/>
  <c r="H17" i="17"/>
  <c r="S17" i="17" s="1"/>
  <c r="H25" i="17"/>
  <c r="H20" i="17"/>
  <c r="S20" i="17" s="1"/>
  <c r="H11" i="17"/>
  <c r="S11" i="17" s="1"/>
  <c r="H27" i="17"/>
  <c r="S27" i="17" s="1"/>
  <c r="H23" i="17"/>
  <c r="S23" i="17" s="1"/>
  <c r="H13" i="17"/>
  <c r="H24" i="17"/>
  <c r="S24" i="17" s="1"/>
  <c r="H28" i="17"/>
  <c r="S28" i="17" s="1"/>
  <c r="H19" i="17"/>
  <c r="S19" i="17" s="1"/>
  <c r="H15" i="17"/>
  <c r="S15" i="17" s="1"/>
  <c r="H12" i="17"/>
  <c r="H26" i="17"/>
  <c r="S26" i="17" s="1"/>
  <c r="F33" i="17" l="1"/>
  <c r="S25" i="17"/>
  <c r="R33" i="17"/>
  <c r="N27" i="17"/>
  <c r="N15" i="17"/>
  <c r="N24" i="17"/>
  <c r="N23" i="17"/>
  <c r="N13" i="17"/>
  <c r="N19" i="17"/>
  <c r="N11" i="17"/>
  <c r="N25" i="17"/>
  <c r="N29" i="17"/>
  <c r="N32" i="17"/>
  <c r="N16" i="17"/>
  <c r="N17" i="17"/>
  <c r="N22" i="17"/>
  <c r="N10" i="17"/>
  <c r="N12" i="17"/>
  <c r="N20" i="17"/>
  <c r="N30" i="17"/>
  <c r="N14" i="17"/>
  <c r="N31" i="17"/>
  <c r="N26" i="17"/>
  <c r="N18" i="17"/>
  <c r="N21" i="17"/>
  <c r="N28" i="17"/>
  <c r="K28" i="17"/>
  <c r="K18" i="17"/>
  <c r="K23" i="17"/>
  <c r="K14" i="17"/>
  <c r="K20" i="17"/>
  <c r="K10" i="17"/>
  <c r="K30" i="17"/>
  <c r="K12" i="17"/>
  <c r="K31" i="17"/>
  <c r="K22" i="17"/>
  <c r="K27" i="17"/>
  <c r="K25" i="17"/>
  <c r="K16" i="17"/>
  <c r="K13" i="17"/>
  <c r="K19" i="17"/>
  <c r="T19" i="17" s="1"/>
  <c r="K17" i="17"/>
  <c r="K29" i="17"/>
  <c r="K11" i="17"/>
  <c r="K32" i="17"/>
  <c r="T32" i="17" s="1"/>
  <c r="K21" i="17"/>
  <c r="K15" i="17"/>
  <c r="K24" i="17"/>
  <c r="K26" i="17"/>
  <c r="M33" i="17"/>
  <c r="S13" i="17"/>
  <c r="S12" i="17"/>
  <c r="I33" i="17"/>
  <c r="S10" i="17"/>
  <c r="H33" i="17"/>
  <c r="T11" i="17" l="1"/>
  <c r="T18" i="17"/>
  <c r="T12" i="17"/>
  <c r="T28" i="17"/>
  <c r="T20" i="17"/>
  <c r="T17" i="17"/>
  <c r="T26" i="17"/>
  <c r="T21" i="17"/>
  <c r="T31" i="17"/>
  <c r="T23" i="17"/>
  <c r="T25" i="17"/>
  <c r="T22" i="17"/>
  <c r="T14" i="17"/>
  <c r="T30" i="17"/>
  <c r="T29" i="17"/>
  <c r="T27" i="17"/>
  <c r="N33" i="17"/>
  <c r="T24" i="17"/>
  <c r="T13" i="17"/>
  <c r="T15" i="17"/>
  <c r="T16" i="17"/>
  <c r="K33" i="17"/>
  <c r="T10" i="17"/>
  <c r="S33" i="17"/>
  <c r="T33" i="17" l="1"/>
  <c r="S3" i="17" s="1"/>
  <c r="S5" i="17" s="1"/>
</calcChain>
</file>

<file path=xl/sharedStrings.xml><?xml version="1.0" encoding="utf-8"?>
<sst xmlns="http://schemas.openxmlformats.org/spreadsheetml/2006/main" count="76" uniqueCount="53">
  <si>
    <t>Organisatie:</t>
  </si>
  <si>
    <t>PROGNOSE SUBSIDIEAANVRAAG 2024</t>
  </si>
  <si>
    <t>t/m</t>
  </si>
  <si>
    <t>Naam invuller</t>
  </si>
  <si>
    <t>Naam organisatie</t>
  </si>
  <si>
    <t>Correspondentieadres</t>
  </si>
  <si>
    <t>Postcode en woonplaats</t>
  </si>
  <si>
    <t>Telefoonnummer</t>
  </si>
  <si>
    <t>E-mailadres</t>
  </si>
  <si>
    <t>KvK-nummer</t>
  </si>
  <si>
    <t>IBAN</t>
  </si>
  <si>
    <t>Ten name van</t>
  </si>
  <si>
    <t>Datum</t>
  </si>
  <si>
    <t>Handtekening</t>
  </si>
  <si>
    <t>Totaal:</t>
  </si>
  <si>
    <t>% voorlopige subsidie</t>
  </si>
  <si>
    <t>Subsidieaanvraag:</t>
  </si>
  <si>
    <t>Organisatie</t>
  </si>
  <si>
    <t>Locatie</t>
  </si>
  <si>
    <t>LRK nummer</t>
  </si>
  <si>
    <t>KOT regulier</t>
  </si>
  <si>
    <t>Niet-KOT regulier</t>
  </si>
  <si>
    <t>KOT geïndiceerd</t>
  </si>
  <si>
    <t>Niet-KOT geïndiceerd</t>
  </si>
  <si>
    <t>Aantal kinderen</t>
  </si>
  <si>
    <t>Aantal
kinderen</t>
  </si>
  <si>
    <t>Subsidie</t>
  </si>
  <si>
    <t>Ouderbijdrage</t>
  </si>
  <si>
    <t>Regulier</t>
  </si>
  <si>
    <t>VVE</t>
  </si>
  <si>
    <t>Totaal</t>
  </si>
  <si>
    <t xml:space="preserve">Totalen :  </t>
  </si>
  <si>
    <t>Periode 1-1-2024 t/m 31-12-2024</t>
  </si>
  <si>
    <t>Kinderopvang-toeslag</t>
  </si>
  <si>
    <t>Indicatie</t>
  </si>
  <si>
    <t>Type uren</t>
  </si>
  <si>
    <t>Normtarief</t>
  </si>
  <si>
    <t>Opslag per uur</t>
  </si>
  <si>
    <t>Gemiddelde ouderbijdrage</t>
  </si>
  <si>
    <t>Subsidie per uur</t>
  </si>
  <si>
    <t>Uren per week</t>
  </si>
  <si>
    <t>Aantal weken</t>
  </si>
  <si>
    <t>Aantal uren</t>
  </si>
  <si>
    <t>Subsidie per kind per type uur</t>
  </si>
  <si>
    <t>Type kind</t>
  </si>
  <si>
    <t>Subsidie per kind voor periode</t>
  </si>
  <si>
    <t>KOT</t>
  </si>
  <si>
    <t>KOT Regulier</t>
  </si>
  <si>
    <t>Niet-KOT</t>
  </si>
  <si>
    <t>Niet-KOT Regulier</t>
  </si>
  <si>
    <t>Geïndiceerd</t>
  </si>
  <si>
    <t>KOT Geïndiceerd</t>
  </si>
  <si>
    <t>Niet-KOT Geïndiceerd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</si>
</sst>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 #,##0.00;&quot;€&quot;\ \-#,##0.00"/>
    <numFmt numFmtId="44" formatCode="_ &quot;€&quot;\ * #,##0.00_ ;_ &quot;€&quot;\ * \-#,##0.00_ ;_ &quot;€&quot;\ * &quot;-&quot;??_ ;_ @_ "/>
    <numFmt numFmtId="164" formatCode="&quot;€&quot;\ #,##0.00"/>
    <numFmt numFmtId="165" formatCode="_ [$€-2]\ * #,##0.00_ ;_ [$€-2]\ * \-#,##0.00_ ;_ [$€-2]\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sz val="12"/>
      <color theme="1"/>
      <name val="Calibri"/>
      <family val="2"/>
      <scheme val="minor"/>
    </font>
    <font>
      <sz val="9"/>
      <color theme="1"/>
      <name val="Calibri"/>
      <family val="2"/>
      <scheme val="minor"/>
    </font>
    <font>
      <sz val="9"/>
      <name val="Calibri"/>
      <family val="2"/>
      <scheme val="minor"/>
    </font>
    <font>
      <sz val="1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top style="thin">
        <color theme="0" tint="-0.49998474074526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diagonal/>
    </border>
    <border>
      <left style="thin">
        <color theme="0" tint="-0.34998626667073579"/>
      </left>
      <right/>
      <top/>
      <bottom/>
      <diagonal/>
    </border>
    <border>
      <left style="thin">
        <color theme="0" tint="-0.499984740745262"/>
      </left>
      <right style="medium">
        <color indexed="64"/>
      </right>
      <top style="medium">
        <color indexed="64"/>
      </top>
      <bottom/>
      <diagonal/>
    </border>
    <border>
      <left style="thin">
        <color theme="0" tint="-0.499984740745262"/>
      </left>
      <right style="medium">
        <color indexed="64"/>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12">
    <xf numFmtId="0" fontId="0" fillId="0" borderId="0" xfId="0"/>
    <xf numFmtId="0" fontId="3" fillId="10" borderId="10" xfId="0" applyFont="1" applyFill="1" applyBorder="1" applyAlignment="1" applyProtection="1">
      <alignment horizontal="center"/>
      <protection locked="0"/>
    </xf>
    <xf numFmtId="0" fontId="3" fillId="10" borderId="1" xfId="0" applyFont="1" applyFill="1" applyBorder="1" applyAlignment="1" applyProtection="1">
      <alignment horizontal="center"/>
      <protection locked="0"/>
    </xf>
    <xf numFmtId="0" fontId="3" fillId="10" borderId="37" xfId="0" applyFont="1" applyFill="1" applyBorder="1" applyAlignment="1" applyProtection="1">
      <alignment horizontal="center"/>
      <protection locked="0"/>
    </xf>
    <xf numFmtId="0" fontId="3" fillId="10" borderId="38" xfId="0" applyFont="1" applyFill="1" applyBorder="1" applyAlignment="1" applyProtection="1">
      <alignment horizontal="center"/>
      <protection locked="0"/>
    </xf>
    <xf numFmtId="0" fontId="0" fillId="10" borderId="28" xfId="0" applyFill="1" applyBorder="1" applyProtection="1">
      <protection locked="0"/>
    </xf>
    <xf numFmtId="0" fontId="0" fillId="10" borderId="1" xfId="0" applyFill="1" applyBorder="1" applyProtection="1">
      <protection locked="0"/>
    </xf>
    <xf numFmtId="0" fontId="0" fillId="10" borderId="1" xfId="0" quotePrefix="1" applyFill="1" applyBorder="1" applyProtection="1">
      <protection locked="0"/>
    </xf>
    <xf numFmtId="0" fontId="0" fillId="10" borderId="12" xfId="0" applyFill="1" applyBorder="1" applyProtection="1">
      <protection locked="0"/>
    </xf>
    <xf numFmtId="0" fontId="0" fillId="10" borderId="13" xfId="0" applyFill="1" applyBorder="1" applyProtection="1">
      <protection locked="0"/>
    </xf>
    <xf numFmtId="0" fontId="3" fillId="10" borderId="13" xfId="0" applyFont="1" applyFill="1" applyBorder="1" applyAlignment="1" applyProtection="1">
      <alignment horizontal="center"/>
      <protection locked="0"/>
    </xf>
    <xf numFmtId="0" fontId="3" fillId="10" borderId="44" xfId="0" applyFont="1" applyFill="1" applyBorder="1" applyAlignment="1" applyProtection="1">
      <alignment horizontal="center"/>
      <protection locked="0"/>
    </xf>
    <xf numFmtId="0" fontId="0" fillId="2" borderId="28" xfId="0" applyFill="1" applyBorder="1" applyAlignment="1" applyProtection="1">
      <alignment horizontal="right" vertical="center"/>
      <protection locked="0"/>
    </xf>
    <xf numFmtId="0" fontId="0" fillId="6" borderId="28" xfId="0" applyFill="1" applyBorder="1" applyAlignment="1" applyProtection="1">
      <alignment horizontal="right" vertical="center"/>
      <protection locked="0"/>
    </xf>
    <xf numFmtId="0" fontId="0" fillId="7" borderId="28" xfId="0" applyFill="1" applyBorder="1" applyAlignment="1" applyProtection="1">
      <alignment horizontal="right" vertical="center"/>
      <protection locked="0"/>
    </xf>
    <xf numFmtId="0" fontId="0" fillId="7" borderId="12" xfId="0" applyFill="1" applyBorder="1" applyAlignment="1" applyProtection="1">
      <alignment horizontal="right" vertical="center"/>
      <protection locked="0"/>
    </xf>
    <xf numFmtId="0" fontId="3" fillId="10" borderId="39" xfId="0" applyFont="1" applyFill="1" applyBorder="1" applyAlignment="1" applyProtection="1">
      <alignment horizontal="center"/>
      <protection locked="0"/>
    </xf>
    <xf numFmtId="165" fontId="3" fillId="10" borderId="11" xfId="1" applyNumberFormat="1" applyFont="1" applyFill="1" applyBorder="1" applyAlignment="1" applyProtection="1"/>
    <xf numFmtId="165" fontId="3" fillId="10" borderId="29" xfId="1" applyNumberFormat="1" applyFont="1" applyFill="1" applyBorder="1" applyAlignment="1" applyProtection="1"/>
    <xf numFmtId="165" fontId="3" fillId="10" borderId="14" xfId="1" applyNumberFormat="1" applyFont="1" applyFill="1" applyBorder="1" applyAlignment="1" applyProtection="1"/>
    <xf numFmtId="0" fontId="0" fillId="0" borderId="0" xfId="0" applyAlignment="1">
      <alignment horizontal="right"/>
    </xf>
    <xf numFmtId="165" fontId="0" fillId="0" borderId="0" xfId="0" applyNumberFormat="1"/>
    <xf numFmtId="0" fontId="0" fillId="0" borderId="0" xfId="0" applyAlignment="1">
      <alignment vertical="center"/>
    </xf>
    <xf numFmtId="165" fontId="0" fillId="7" borderId="14" xfId="0" applyNumberFormat="1" applyFill="1" applyBorder="1" applyAlignment="1">
      <alignment horizontal="right" vertical="center"/>
    </xf>
    <xf numFmtId="0" fontId="0" fillId="7" borderId="13" xfId="0" applyFill="1" applyBorder="1" applyAlignment="1">
      <alignment horizontal="right" vertical="center"/>
    </xf>
    <xf numFmtId="165" fontId="0" fillId="7" borderId="13" xfId="0" applyNumberFormat="1" applyFill="1" applyBorder="1" applyAlignment="1">
      <alignment horizontal="right" vertical="center"/>
    </xf>
    <xf numFmtId="0" fontId="0" fillId="7" borderId="13" xfId="0" applyFill="1" applyBorder="1" applyAlignment="1">
      <alignment vertical="center"/>
    </xf>
    <xf numFmtId="165" fontId="0" fillId="7" borderId="29" xfId="0" applyNumberFormat="1" applyFill="1" applyBorder="1" applyAlignment="1">
      <alignment horizontal="right" vertical="center"/>
    </xf>
    <xf numFmtId="164" fontId="0" fillId="7" borderId="1" xfId="0" applyNumberFormat="1" applyFill="1" applyBorder="1" applyAlignment="1">
      <alignment horizontal="right" vertical="center"/>
    </xf>
    <xf numFmtId="0" fontId="0" fillId="7" borderId="1" xfId="0" applyFill="1" applyBorder="1" applyAlignment="1">
      <alignment horizontal="right" vertical="center"/>
    </xf>
    <xf numFmtId="165" fontId="0" fillId="7" borderId="1" xfId="0" applyNumberFormat="1" applyFill="1" applyBorder="1" applyAlignment="1" applyProtection="1">
      <alignment horizontal="right" vertical="center"/>
      <protection locked="0"/>
    </xf>
    <xf numFmtId="165" fontId="0" fillId="7" borderId="1" xfId="0" applyNumberFormat="1" applyFill="1" applyBorder="1" applyAlignment="1">
      <alignment horizontal="right" vertical="center"/>
    </xf>
    <xf numFmtId="0" fontId="0" fillId="7" borderId="1" xfId="0" applyFill="1" applyBorder="1" applyAlignment="1">
      <alignment vertical="center"/>
    </xf>
    <xf numFmtId="165" fontId="0" fillId="4" borderId="29" xfId="0" applyNumberFormat="1" applyFill="1" applyBorder="1" applyAlignment="1">
      <alignment horizontal="right" vertical="center"/>
    </xf>
    <xf numFmtId="0" fontId="0" fillId="4" borderId="1" xfId="0" applyFill="1" applyBorder="1" applyAlignment="1">
      <alignment horizontal="right" vertical="center"/>
    </xf>
    <xf numFmtId="0" fontId="0" fillId="4" borderId="28" xfId="0" applyFill="1" applyBorder="1" applyAlignment="1" applyProtection="1">
      <alignment horizontal="right" vertical="center"/>
      <protection locked="0"/>
    </xf>
    <xf numFmtId="165" fontId="0" fillId="4" borderId="1" xfId="0" applyNumberFormat="1" applyFill="1" applyBorder="1" applyAlignment="1">
      <alignment horizontal="right" vertical="center"/>
    </xf>
    <xf numFmtId="0" fontId="0" fillId="4" borderId="1" xfId="0" applyFill="1" applyBorder="1" applyAlignment="1">
      <alignment vertical="center"/>
    </xf>
    <xf numFmtId="165" fontId="0" fillId="6" borderId="29" xfId="0" applyNumberFormat="1" applyFill="1" applyBorder="1" applyAlignment="1">
      <alignment horizontal="right" vertical="center"/>
    </xf>
    <xf numFmtId="165" fontId="0" fillId="6" borderId="1" xfId="0" applyNumberFormat="1" applyFill="1" applyBorder="1" applyAlignment="1">
      <alignment horizontal="right" vertical="center"/>
    </xf>
    <xf numFmtId="0" fontId="0" fillId="6" borderId="1" xfId="0" applyFill="1" applyBorder="1" applyAlignment="1">
      <alignment horizontal="right" vertical="center"/>
    </xf>
    <xf numFmtId="164" fontId="0" fillId="6" borderId="1" xfId="0" applyNumberFormat="1" applyFill="1" applyBorder="1" applyAlignment="1">
      <alignment horizontal="right" vertical="center"/>
    </xf>
    <xf numFmtId="165" fontId="0" fillId="6" borderId="1" xfId="0" applyNumberFormat="1" applyFill="1" applyBorder="1" applyAlignment="1" applyProtection="1">
      <alignment horizontal="right" vertical="center"/>
      <protection locked="0"/>
    </xf>
    <xf numFmtId="0" fontId="0" fillId="6" borderId="1" xfId="0" applyFill="1" applyBorder="1" applyAlignment="1">
      <alignment vertical="center"/>
    </xf>
    <xf numFmtId="0" fontId="0" fillId="6" borderId="1" xfId="0" applyFill="1" applyBorder="1" applyAlignment="1">
      <alignment horizontal="left" vertical="center"/>
    </xf>
    <xf numFmtId="0" fontId="0" fillId="6" borderId="28" xfId="0" applyFill="1" applyBorder="1" applyAlignment="1">
      <alignment horizontal="left" vertical="center"/>
    </xf>
    <xf numFmtId="165" fontId="0" fillId="2" borderId="29" xfId="0" applyNumberFormat="1" applyFill="1" applyBorder="1" applyAlignment="1">
      <alignment horizontal="right" vertical="center"/>
    </xf>
    <xf numFmtId="165" fontId="0" fillId="2" borderId="1" xfId="0" applyNumberFormat="1" applyFill="1" applyBorder="1" applyAlignment="1">
      <alignment horizontal="right" vertical="center"/>
    </xf>
    <xf numFmtId="0" fontId="0" fillId="2" borderId="1" xfId="0" applyFill="1" applyBorder="1" applyAlignment="1">
      <alignment horizontal="right" vertical="center"/>
    </xf>
    <xf numFmtId="0" fontId="0" fillId="2" borderId="1" xfId="0" applyFill="1" applyBorder="1" applyAlignment="1">
      <alignment vertical="center"/>
    </xf>
    <xf numFmtId="0" fontId="0" fillId="2" borderId="1" xfId="0" applyFill="1" applyBorder="1" applyAlignment="1">
      <alignment horizontal="left" vertical="center"/>
    </xf>
    <xf numFmtId="0" fontId="0" fillId="2" borderId="28" xfId="0" applyFill="1" applyBorder="1" applyAlignment="1">
      <alignment horizontal="left" vertical="center"/>
    </xf>
    <xf numFmtId="0" fontId="0" fillId="0" borderId="0" xfId="0" applyAlignment="1">
      <alignment horizontal="left" wrapText="1"/>
    </xf>
    <xf numFmtId="165" fontId="0" fillId="0" borderId="11" xfId="0" applyNumberFormat="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9" xfId="0" applyBorder="1" applyAlignment="1">
      <alignment vertical="top" wrapText="1"/>
    </xf>
    <xf numFmtId="0" fontId="0" fillId="0" borderId="30" xfId="0" applyBorder="1"/>
    <xf numFmtId="14" fontId="4" fillId="0" borderId="34" xfId="0" applyNumberFormat="1" applyFont="1" applyBorder="1" applyAlignment="1">
      <alignment vertical="top"/>
    </xf>
    <xf numFmtId="14" fontId="4" fillId="0" borderId="32" xfId="0" applyNumberFormat="1" applyFont="1" applyBorder="1" applyAlignment="1">
      <alignment vertical="top"/>
    </xf>
    <xf numFmtId="14" fontId="4" fillId="0" borderId="31" xfId="0" applyNumberFormat="1" applyFont="1" applyBorder="1" applyAlignment="1">
      <alignment vertical="top"/>
    </xf>
    <xf numFmtId="14" fontId="4" fillId="0" borderId="30" xfId="0" applyNumberFormat="1" applyFont="1" applyBorder="1" applyAlignment="1">
      <alignment vertical="top"/>
    </xf>
    <xf numFmtId="0" fontId="0" fillId="0" borderId="26" xfId="0" applyBorder="1"/>
    <xf numFmtId="14" fontId="4" fillId="0" borderId="56" xfId="0" applyNumberFormat="1" applyFont="1" applyBorder="1" applyAlignment="1">
      <alignment vertical="top"/>
    </xf>
    <xf numFmtId="14" fontId="4" fillId="0" borderId="55" xfId="0" applyNumberFormat="1" applyFont="1" applyBorder="1" applyAlignment="1">
      <alignment vertical="top"/>
    </xf>
    <xf numFmtId="0" fontId="8" fillId="4" borderId="57" xfId="0" quotePrefix="1" applyFont="1" applyFill="1" applyBorder="1" applyProtection="1">
      <protection locked="0"/>
    </xf>
    <xf numFmtId="0" fontId="8" fillId="4" borderId="58" xfId="0" quotePrefix="1" applyFont="1" applyFill="1" applyBorder="1" applyProtection="1">
      <protection locked="0"/>
    </xf>
    <xf numFmtId="0" fontId="4" fillId="0" borderId="54" xfId="0" applyFont="1" applyBorder="1"/>
    <xf numFmtId="0" fontId="4" fillId="0" borderId="52" xfId="0" applyFont="1" applyBorder="1"/>
    <xf numFmtId="0" fontId="4" fillId="0" borderId="51" xfId="0" applyFont="1" applyBorder="1"/>
    <xf numFmtId="0" fontId="4" fillId="0" borderId="49" xfId="0" applyFont="1" applyBorder="1"/>
    <xf numFmtId="0" fontId="2" fillId="0" borderId="51" xfId="0" applyFont="1" applyBorder="1"/>
    <xf numFmtId="0" fontId="2" fillId="0" borderId="49" xfId="0" applyFont="1" applyBorder="1"/>
    <xf numFmtId="0" fontId="4" fillId="0" borderId="51" xfId="0" quotePrefix="1" applyFont="1" applyBorder="1"/>
    <xf numFmtId="0" fontId="4" fillId="0" borderId="49" xfId="0" quotePrefix="1" applyFont="1" applyBorder="1"/>
    <xf numFmtId="0" fontId="4" fillId="0" borderId="48" xfId="0" applyFont="1" applyBorder="1"/>
    <xf numFmtId="0" fontId="4" fillId="0" borderId="46" xfId="0" applyFont="1" applyBorder="1"/>
    <xf numFmtId="44" fontId="2" fillId="10" borderId="22" xfId="0" applyNumberFormat="1" applyFont="1" applyFill="1" applyBorder="1"/>
    <xf numFmtId="44" fontId="2" fillId="10" borderId="21" xfId="0" applyNumberFormat="1" applyFont="1" applyFill="1" applyBorder="1"/>
    <xf numFmtId="0" fontId="2" fillId="10" borderId="21" xfId="0" applyFont="1" applyFill="1" applyBorder="1" applyAlignment="1">
      <alignment horizontal="center"/>
    </xf>
    <xf numFmtId="0" fontId="2" fillId="10" borderId="4" xfId="0" applyFont="1" applyFill="1" applyBorder="1" applyAlignment="1">
      <alignment horizontal="center"/>
    </xf>
    <xf numFmtId="0" fontId="6" fillId="10" borderId="0" xfId="0" applyFont="1" applyFill="1" applyAlignment="1">
      <alignment vertical="center"/>
    </xf>
    <xf numFmtId="165" fontId="0" fillId="10" borderId="13" xfId="0" applyNumberFormat="1" applyFill="1" applyBorder="1" applyAlignment="1">
      <alignment horizontal="center"/>
    </xf>
    <xf numFmtId="0" fontId="0" fillId="10" borderId="13" xfId="0" applyFill="1" applyBorder="1" applyAlignment="1">
      <alignment horizontal="center"/>
    </xf>
    <xf numFmtId="0" fontId="0" fillId="10" borderId="12" xfId="0" applyFill="1" applyBorder="1" applyAlignment="1">
      <alignment horizontal="center"/>
    </xf>
    <xf numFmtId="0" fontId="0" fillId="10" borderId="0" xfId="0" applyFill="1"/>
    <xf numFmtId="44" fontId="3" fillId="10" borderId="35" xfId="1" applyFont="1" applyFill="1" applyBorder="1" applyAlignment="1" applyProtection="1"/>
    <xf numFmtId="44" fontId="3" fillId="10" borderId="2" xfId="1" applyFont="1" applyFill="1" applyBorder="1" applyAlignment="1" applyProtection="1"/>
    <xf numFmtId="44" fontId="3" fillId="10" borderId="2" xfId="1" applyFont="1" applyFill="1" applyBorder="1" applyAlignment="1" applyProtection="1">
      <alignment horizontal="center"/>
    </xf>
    <xf numFmtId="44" fontId="3" fillId="10" borderId="13" xfId="1" applyFont="1" applyFill="1" applyBorder="1" applyAlignment="1" applyProtection="1"/>
    <xf numFmtId="165" fontId="0" fillId="10" borderId="1" xfId="0" applyNumberFormat="1" applyFill="1" applyBorder="1" applyAlignment="1">
      <alignment horizontal="center"/>
    </xf>
    <xf numFmtId="0" fontId="0" fillId="10" borderId="1" xfId="0" applyFill="1" applyBorder="1" applyAlignment="1">
      <alignment horizontal="center"/>
    </xf>
    <xf numFmtId="0" fontId="0" fillId="10" borderId="28" xfId="0" applyFill="1" applyBorder="1" applyAlignment="1">
      <alignment horizontal="center"/>
    </xf>
    <xf numFmtId="44" fontId="3" fillId="10" borderId="29" xfId="1" applyFont="1" applyFill="1" applyBorder="1" applyAlignment="1" applyProtection="1"/>
    <xf numFmtId="44" fontId="3" fillId="10" borderId="1" xfId="1" applyFont="1" applyFill="1" applyBorder="1" applyAlignment="1" applyProtection="1"/>
    <xf numFmtId="44" fontId="3" fillId="10" borderId="1" xfId="1" applyFont="1" applyFill="1" applyBorder="1" applyAlignment="1" applyProtection="1">
      <alignment horizontal="center"/>
    </xf>
    <xf numFmtId="44" fontId="3" fillId="10" borderId="3" xfId="1" applyFont="1" applyFill="1" applyBorder="1" applyAlignment="1" applyProtection="1"/>
    <xf numFmtId="44" fontId="3" fillId="10" borderId="36" xfId="1" applyFont="1" applyFill="1" applyBorder="1" applyAlignment="1" applyProtection="1"/>
    <xf numFmtId="44" fontId="3" fillId="10" borderId="40" xfId="1" applyFont="1" applyFill="1" applyBorder="1" applyAlignment="1" applyProtection="1"/>
    <xf numFmtId="44" fontId="3" fillId="10" borderId="43" xfId="1" applyFont="1" applyFill="1" applyBorder="1" applyAlignment="1" applyProtection="1"/>
    <xf numFmtId="44" fontId="3" fillId="10" borderId="41" xfId="1" applyFont="1" applyFill="1" applyBorder="1" applyAlignment="1" applyProtection="1"/>
    <xf numFmtId="44" fontId="3" fillId="10" borderId="37" xfId="1" applyFont="1" applyFill="1" applyBorder="1" applyAlignment="1" applyProtection="1"/>
    <xf numFmtId="44" fontId="3" fillId="10" borderId="38" xfId="1" applyFont="1" applyFill="1" applyBorder="1" applyAlignment="1" applyProtection="1"/>
    <xf numFmtId="0" fontId="0" fillId="10" borderId="45" xfId="0" applyFill="1" applyBorder="1" applyProtection="1">
      <protection locked="0"/>
    </xf>
    <xf numFmtId="165" fontId="0" fillId="10" borderId="10" xfId="0" applyNumberFormat="1" applyFill="1" applyBorder="1" applyAlignment="1">
      <alignment horizontal="center"/>
    </xf>
    <xf numFmtId="0" fontId="0" fillId="10" borderId="10" xfId="0" applyFill="1" applyBorder="1" applyAlignment="1">
      <alignment horizontal="center"/>
    </xf>
    <xf numFmtId="0" fontId="0" fillId="10" borderId="9" xfId="0" applyFill="1" applyBorder="1" applyAlignment="1">
      <alignment horizontal="center"/>
    </xf>
    <xf numFmtId="44" fontId="3" fillId="10" borderId="42" xfId="1" applyFont="1" applyFill="1" applyBorder="1" applyAlignment="1" applyProtection="1"/>
    <xf numFmtId="44" fontId="3" fillId="10" borderId="39" xfId="1" applyFont="1" applyFill="1" applyBorder="1" applyAlignment="1" applyProtection="1">
      <alignment horizontal="center"/>
    </xf>
    <xf numFmtId="44" fontId="3" fillId="10" borderId="39" xfId="1" applyFont="1" applyFill="1" applyBorder="1" applyAlignment="1" applyProtection="1"/>
    <xf numFmtId="44" fontId="3" fillId="10" borderId="10" xfId="1" applyFont="1" applyFill="1" applyBorder="1" applyAlignment="1" applyProtection="1"/>
    <xf numFmtId="0" fontId="0" fillId="10" borderId="10" xfId="0" applyFill="1" applyBorder="1" applyProtection="1">
      <protection locked="0"/>
    </xf>
    <xf numFmtId="0" fontId="0" fillId="10" borderId="9" xfId="0" applyFill="1" applyBorder="1" applyProtection="1">
      <protection locked="0"/>
    </xf>
    <xf numFmtId="0" fontId="7" fillId="3" borderId="22"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2" fillId="0" borderId="0" xfId="0" applyFont="1"/>
    <xf numFmtId="9" fontId="0" fillId="0" borderId="31" xfId="0" applyNumberFormat="1" applyBorder="1" applyProtection="1">
      <protection locked="0"/>
    </xf>
    <xf numFmtId="0" fontId="5" fillId="0" borderId="0" xfId="0" applyFont="1"/>
    <xf numFmtId="0" fontId="5" fillId="3" borderId="8" xfId="0" applyFont="1" applyFill="1" applyBorder="1"/>
    <xf numFmtId="0" fontId="5" fillId="3" borderId="7" xfId="0" applyFont="1" applyFill="1" applyBorder="1"/>
    <xf numFmtId="0" fontId="2" fillId="3" borderId="7" xfId="0" applyFont="1" applyFill="1" applyBorder="1"/>
    <xf numFmtId="14" fontId="2" fillId="3" borderId="7" xfId="0" applyNumberFormat="1" applyFont="1" applyFill="1" applyBorder="1" applyAlignment="1">
      <alignment vertical="center"/>
    </xf>
    <xf numFmtId="0" fontId="2" fillId="3" borderId="7" xfId="0" applyFont="1" applyFill="1" applyBorder="1" applyAlignment="1">
      <alignment horizontal="center" vertical="center"/>
    </xf>
    <xf numFmtId="0" fontId="2" fillId="3" borderId="7" xfId="0" applyFont="1" applyFill="1" applyBorder="1" applyAlignment="1">
      <alignment vertical="center"/>
    </xf>
    <xf numFmtId="0" fontId="2" fillId="3" borderId="4" xfId="0" applyFont="1" applyFill="1" applyBorder="1" applyAlignment="1">
      <alignment horizontal="center" vertical="center"/>
    </xf>
    <xf numFmtId="0" fontId="3" fillId="10" borderId="20" xfId="0" applyFont="1" applyFill="1" applyBorder="1" applyAlignment="1" applyProtection="1">
      <alignment horizont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8" fillId="4" borderId="55" xfId="0" applyFont="1" applyFill="1" applyBorder="1" applyAlignment="1" applyProtection="1">
      <alignment horizontal="center" vertical="center"/>
      <protection locked="0"/>
    </xf>
    <xf numFmtId="0" fontId="8" fillId="4" borderId="56"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0" fillId="0" borderId="25" xfId="0" applyBorder="1" applyAlignment="1">
      <alignment horizontal="left"/>
    </xf>
    <xf numFmtId="0" fontId="0" fillId="0" borderId="26" xfId="0" applyBorder="1" applyAlignment="1">
      <alignment horizontal="left"/>
    </xf>
    <xf numFmtId="44" fontId="0" fillId="0" borderId="26" xfId="0" applyNumberFormat="1" applyBorder="1" applyAlignment="1">
      <alignment horizontal="right"/>
    </xf>
    <xf numFmtId="44" fontId="0" fillId="0" borderId="27" xfId="0" applyNumberFormat="1" applyBorder="1" applyAlignment="1">
      <alignment horizontal="right"/>
    </xf>
    <xf numFmtId="0" fontId="0" fillId="0" borderId="30" xfId="0" applyBorder="1" applyAlignment="1">
      <alignment horizontal="left"/>
    </xf>
    <xf numFmtId="0" fontId="0" fillId="0" borderId="0" xfId="0" applyAlignment="1">
      <alignment horizontal="left"/>
    </xf>
    <xf numFmtId="0" fontId="4" fillId="0" borderId="30" xfId="0" applyFont="1" applyBorder="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7" fontId="2" fillId="3" borderId="25" xfId="0" applyNumberFormat="1" applyFont="1" applyFill="1" applyBorder="1" applyAlignment="1">
      <alignment horizontal="right" vertical="center"/>
    </xf>
    <xf numFmtId="7" fontId="2" fillId="3" borderId="27" xfId="0" applyNumberFormat="1" applyFont="1" applyFill="1" applyBorder="1" applyAlignment="1">
      <alignment horizontal="right" vertical="center"/>
    </xf>
    <xf numFmtId="7" fontId="2" fillId="3" borderId="32" xfId="0" applyNumberFormat="1" applyFont="1" applyFill="1" applyBorder="1" applyAlignment="1">
      <alignment horizontal="right" vertical="center"/>
    </xf>
    <xf numFmtId="7" fontId="2" fillId="3" borderId="34" xfId="0" applyNumberFormat="1" applyFont="1" applyFill="1" applyBorder="1" applyAlignment="1">
      <alignment horizontal="right" vertical="center"/>
    </xf>
    <xf numFmtId="0" fontId="0" fillId="0" borderId="33" xfId="0"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2" fillId="10" borderId="24" xfId="0" applyFont="1" applyFill="1" applyBorder="1" applyAlignment="1">
      <alignment horizontal="right"/>
    </xf>
    <xf numFmtId="0" fontId="2" fillId="10" borderId="7" xfId="0" applyFont="1" applyFill="1" applyBorder="1" applyAlignment="1">
      <alignment horizontal="right"/>
    </xf>
    <xf numFmtId="0" fontId="2" fillId="10" borderId="6" xfId="0" applyFont="1" applyFill="1" applyBorder="1" applyAlignment="1">
      <alignment horizontal="right"/>
    </xf>
    <xf numFmtId="0" fontId="8" fillId="4" borderId="46" xfId="0" quotePrefix="1" applyFont="1" applyFill="1" applyBorder="1" applyAlignment="1" applyProtection="1">
      <alignment horizontal="left"/>
      <protection locked="0"/>
    </xf>
    <xf numFmtId="0" fontId="8" fillId="4" borderId="47" xfId="0" quotePrefix="1" applyFont="1" applyFill="1" applyBorder="1" applyAlignment="1" applyProtection="1">
      <alignment horizontal="left"/>
      <protection locked="0"/>
    </xf>
    <xf numFmtId="0" fontId="8" fillId="4" borderId="48" xfId="0" quotePrefix="1" applyFont="1" applyFill="1" applyBorder="1" applyAlignment="1" applyProtection="1">
      <alignment horizontal="left"/>
      <protection locked="0"/>
    </xf>
    <xf numFmtId="0" fontId="8" fillId="4" borderId="49" xfId="0" quotePrefix="1" applyFont="1" applyFill="1" applyBorder="1" applyAlignment="1" applyProtection="1">
      <alignment horizontal="left"/>
      <protection locked="0"/>
    </xf>
    <xf numFmtId="0" fontId="8" fillId="4" borderId="50" xfId="0" quotePrefix="1" applyFont="1" applyFill="1" applyBorder="1" applyAlignment="1" applyProtection="1">
      <alignment horizontal="left"/>
      <protection locked="0"/>
    </xf>
    <xf numFmtId="0" fontId="8" fillId="4" borderId="51" xfId="0" quotePrefix="1" applyFont="1" applyFill="1" applyBorder="1" applyAlignment="1" applyProtection="1">
      <alignment horizontal="left"/>
      <protection locked="0"/>
    </xf>
    <xf numFmtId="0" fontId="8" fillId="4" borderId="53"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0" fillId="0" borderId="9" xfId="0" applyBorder="1" applyAlignment="1">
      <alignment vertical="top" wrapText="1"/>
    </xf>
    <xf numFmtId="0" fontId="0" fillId="0" borderId="10" xfId="0" applyBorder="1" applyAlignment="1">
      <alignment vertical="top" wrapText="1"/>
    </xf>
    <xf numFmtId="0" fontId="0" fillId="2" borderId="28" xfId="0" applyFill="1" applyBorder="1" applyAlignment="1">
      <alignment horizontal="left" vertical="center"/>
    </xf>
    <xf numFmtId="0" fontId="0" fillId="2" borderId="1" xfId="0" applyFill="1" applyBorder="1" applyAlignment="1">
      <alignment horizontal="left" vertical="center"/>
    </xf>
    <xf numFmtId="0" fontId="0" fillId="6" borderId="28" xfId="0" applyFill="1" applyBorder="1" applyAlignment="1">
      <alignment horizontal="left" vertical="center"/>
    </xf>
    <xf numFmtId="0" fontId="0" fillId="6" borderId="1" xfId="0" applyFill="1" applyBorder="1" applyAlignment="1">
      <alignment horizontal="left" vertical="center"/>
    </xf>
    <xf numFmtId="0" fontId="0" fillId="4" borderId="28" xfId="0" applyFill="1" applyBorder="1" applyAlignment="1">
      <alignment horizontal="left" vertical="center"/>
    </xf>
    <xf numFmtId="0" fontId="0" fillId="4" borderId="1" xfId="0" applyFill="1" applyBorder="1" applyAlignment="1">
      <alignment horizontal="left" vertical="center"/>
    </xf>
    <xf numFmtId="0" fontId="0" fillId="4" borderId="3" xfId="0" applyFill="1" applyBorder="1" applyAlignment="1">
      <alignment horizontal="right" vertical="center"/>
    </xf>
    <xf numFmtId="0" fontId="0" fillId="4" borderId="2" xfId="0" applyFill="1" applyBorder="1" applyAlignment="1">
      <alignment horizontal="right" vertical="center"/>
    </xf>
    <xf numFmtId="165" fontId="0" fillId="4" borderId="1" xfId="0" applyNumberFormat="1" applyFill="1" applyBorder="1" applyAlignment="1">
      <alignment horizontal="right" vertical="center"/>
    </xf>
    <xf numFmtId="165" fontId="0" fillId="4" borderId="29" xfId="0" applyNumberFormat="1" applyFill="1" applyBorder="1" applyAlignment="1">
      <alignment horizontal="right" vertical="center"/>
    </xf>
    <xf numFmtId="165" fontId="0" fillId="7" borderId="29" xfId="0" applyNumberFormat="1" applyFill="1" applyBorder="1" applyAlignment="1">
      <alignment horizontal="right" vertical="center"/>
    </xf>
    <xf numFmtId="165" fontId="0" fillId="7" borderId="14" xfId="0" applyNumberFormat="1" applyFill="1" applyBorder="1" applyAlignment="1">
      <alignment horizontal="right" vertical="center"/>
    </xf>
    <xf numFmtId="0" fontId="0" fillId="7" borderId="28" xfId="0" applyFill="1" applyBorder="1" applyAlignment="1">
      <alignment horizontal="left" vertical="center"/>
    </xf>
    <xf numFmtId="0" fontId="0" fillId="7" borderId="12" xfId="0" applyFill="1" applyBorder="1" applyAlignment="1">
      <alignment horizontal="left" vertical="center"/>
    </xf>
    <xf numFmtId="0" fontId="0" fillId="7" borderId="1" xfId="0" applyFill="1" applyBorder="1" applyAlignment="1">
      <alignment horizontal="left" vertical="center"/>
    </xf>
    <xf numFmtId="0" fontId="0" fillId="7" borderId="13" xfId="0" applyFill="1" applyBorder="1" applyAlignment="1">
      <alignment horizontal="left" vertical="center"/>
    </xf>
    <xf numFmtId="0" fontId="0" fillId="7" borderId="3" xfId="0" applyFill="1" applyBorder="1" applyAlignment="1">
      <alignment horizontal="right" vertical="center"/>
    </xf>
    <xf numFmtId="0" fontId="0" fillId="7" borderId="20" xfId="0" applyFill="1" applyBorder="1" applyAlignment="1">
      <alignment horizontal="right" vertical="center"/>
    </xf>
    <xf numFmtId="165" fontId="0" fillId="7" borderId="1" xfId="0" applyNumberFormat="1" applyFill="1" applyBorder="1" applyAlignment="1">
      <alignment horizontal="right" vertical="center"/>
    </xf>
    <xf numFmtId="165" fontId="0" fillId="7" borderId="13" xfId="0" applyNumberFormat="1" applyFill="1" applyBorder="1" applyAlignment="1">
      <alignment horizontal="right" vertical="center"/>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414746</xdr:colOff>
      <xdr:row>2</xdr:row>
      <xdr:rowOff>133894</xdr:rowOff>
    </xdr:from>
    <xdr:ext cx="4267200" cy="436786"/>
    <xdr:sp macro="" textlink="">
      <xdr:nvSpPr>
        <xdr:cNvPr id="2" name="Tekstvak 1">
          <a:extLst>
            <a:ext uri="{FF2B5EF4-FFF2-40B4-BE49-F238E27FC236}">
              <a16:creationId xmlns:a16="http://schemas.microsoft.com/office/drawing/2014/main" id="{E2F79FAB-4A45-4D79-80E5-E410FADE9B98}"/>
            </a:ext>
          </a:extLst>
        </xdr:cNvPr>
        <xdr:cNvSpPr txBox="1"/>
      </xdr:nvSpPr>
      <xdr:spPr>
        <a:xfrm>
          <a:off x="2925264" y="493123"/>
          <a:ext cx="4267200" cy="436786"/>
        </a:xfrm>
        <a:prstGeom prst="rect">
          <a:avLst/>
        </a:prstGeom>
        <a:solidFill>
          <a:schemeClr val="bg1">
            <a:lumMod val="95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nl-NL" sz="1100" b="1"/>
            <a:t>Vul de</a:t>
          </a:r>
          <a:r>
            <a:rPr lang="nl-NL" sz="1100" b="1" baseline="0"/>
            <a:t> organisatiegegevens, de aantallen kinderen en het percentage voorlopige subsidie in.</a:t>
          </a:r>
          <a:endParaRPr lang="nl-NL" sz="1100" b="1"/>
        </a:p>
      </xdr:txBody>
    </xdr:sp>
    <xdr:clientData/>
  </xdr:oneCellAnchor>
  <xdr:twoCellAnchor editAs="oneCell">
    <xdr:from>
      <xdr:col>1</xdr:col>
      <xdr:colOff>1016001</xdr:colOff>
      <xdr:row>2</xdr:row>
      <xdr:rowOff>63500</xdr:rowOff>
    </xdr:from>
    <xdr:to>
      <xdr:col>3</xdr:col>
      <xdr:colOff>648757</xdr:colOff>
      <xdr:row>5</xdr:row>
      <xdr:rowOff>175533</xdr:rowOff>
    </xdr:to>
    <xdr:pic>
      <xdr:nvPicPr>
        <xdr:cNvPr id="3" name="Afbeelding 2" descr="Gemeente Gouda">
          <a:extLst>
            <a:ext uri="{FF2B5EF4-FFF2-40B4-BE49-F238E27FC236}">
              <a16:creationId xmlns:a16="http://schemas.microsoft.com/office/drawing/2014/main" id="{23AECFA2-DACB-4F35-A968-CC6A39814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358" y="489857"/>
          <a:ext cx="2481185" cy="683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96882</xdr:colOff>
      <xdr:row>11</xdr:row>
      <xdr:rowOff>93617</xdr:rowOff>
    </xdr:from>
    <xdr:ext cx="4335780" cy="2125708"/>
    <xdr:sp macro="" textlink="">
      <xdr:nvSpPr>
        <xdr:cNvPr id="2" name="Tekstvak 1">
          <a:extLst>
            <a:ext uri="{FF2B5EF4-FFF2-40B4-BE49-F238E27FC236}">
              <a16:creationId xmlns:a16="http://schemas.microsoft.com/office/drawing/2014/main" id="{BD9CD656-87BB-4CB0-88BE-BC55004B53DF}"/>
            </a:ext>
          </a:extLst>
        </xdr:cNvPr>
        <xdr:cNvSpPr txBox="1"/>
      </xdr:nvSpPr>
      <xdr:spPr>
        <a:xfrm>
          <a:off x="3192507" y="2484392"/>
          <a:ext cx="4335780" cy="2125708"/>
        </a:xfrm>
        <a:prstGeom prst="rect">
          <a:avLst/>
        </a:prstGeom>
        <a:solidFill>
          <a:schemeClr val="bg1">
            <a:lumMod val="95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nl-NL" sz="1100" b="1"/>
            <a:t>Vul hier de gemiddelde ouderbijdrage en eventueel het aantal uren per week in. </a:t>
          </a:r>
          <a:br>
            <a:rPr lang="nl-NL" sz="1100" b="0"/>
          </a:br>
          <a:br>
            <a:rPr lang="nl-NL" sz="1100" b="0"/>
          </a:br>
          <a:r>
            <a:rPr lang="nl-NL" sz="1100" b="0"/>
            <a:t>Uitgangspunt</a:t>
          </a:r>
          <a:r>
            <a:rPr lang="nl-NL" sz="1100" b="0" baseline="0"/>
            <a:t> is 8 uren regulier (uren waarover een inkomensafhankelijke ouderbijdrage wordt betaald, 1e en 2e dagdeel) en 8 uren VVE (extra uren voor de geïndiceerde kinderen, volledig vergoed door de gemeente, 3e en 4e dagdeel).</a:t>
          </a:r>
          <a:br>
            <a:rPr lang="nl-NL" sz="1100" b="0" baseline="0"/>
          </a:br>
          <a:br>
            <a:rPr lang="nl-NL" sz="1100" b="0" baseline="0"/>
          </a:br>
          <a:r>
            <a:rPr lang="nl-NL" sz="1100" b="0" baseline="0"/>
            <a:t>Als gemiddeld minder uren worden afgenomen, kan dit worden bijgesteld.</a:t>
          </a:r>
          <a:endParaRPr lang="nl-NL" sz="1100" b="0"/>
        </a:p>
      </xdr:txBody>
    </xdr:sp>
    <xdr:clientData/>
  </xdr:oneCellAnchor>
  <xdr:twoCellAnchor>
    <xdr:from>
      <xdr:col>6</xdr:col>
      <xdr:colOff>358140</xdr:colOff>
      <xdr:row>9</xdr:row>
      <xdr:rowOff>114300</xdr:rowOff>
    </xdr:from>
    <xdr:to>
      <xdr:col>6</xdr:col>
      <xdr:colOff>358140</xdr:colOff>
      <xdr:row>11</xdr:row>
      <xdr:rowOff>91440</xdr:rowOff>
    </xdr:to>
    <xdr:cxnSp macro="">
      <xdr:nvCxnSpPr>
        <xdr:cNvPr id="3" name="Rechte verbindingslijn met pijl 2">
          <a:extLst>
            <a:ext uri="{FF2B5EF4-FFF2-40B4-BE49-F238E27FC236}">
              <a16:creationId xmlns:a16="http://schemas.microsoft.com/office/drawing/2014/main" id="{5276CE63-1503-4097-9E72-B9BC459EE946}"/>
            </a:ext>
          </a:extLst>
        </xdr:cNvPr>
        <xdr:cNvCxnSpPr/>
      </xdr:nvCxnSpPr>
      <xdr:spPr>
        <a:xfrm flipV="1">
          <a:off x="4132761" y="1743075"/>
          <a:ext cx="0" cy="34181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403860</xdr:colOff>
      <xdr:row>9</xdr:row>
      <xdr:rowOff>121920</xdr:rowOff>
    </xdr:from>
    <xdr:to>
      <xdr:col>9</xdr:col>
      <xdr:colOff>403860</xdr:colOff>
      <xdr:row>11</xdr:row>
      <xdr:rowOff>106680</xdr:rowOff>
    </xdr:to>
    <xdr:cxnSp macro="">
      <xdr:nvCxnSpPr>
        <xdr:cNvPr id="4" name="Rechte verbindingslijn met pijl 3">
          <a:extLst>
            <a:ext uri="{FF2B5EF4-FFF2-40B4-BE49-F238E27FC236}">
              <a16:creationId xmlns:a16="http://schemas.microsoft.com/office/drawing/2014/main" id="{D6BA847E-46FF-4479-8164-7465BBEB65C2}"/>
            </a:ext>
          </a:extLst>
        </xdr:cNvPr>
        <xdr:cNvCxnSpPr/>
      </xdr:nvCxnSpPr>
      <xdr:spPr>
        <a:xfrm flipV="1">
          <a:off x="6058989" y="1754777"/>
          <a:ext cx="0" cy="33854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12</xdr:col>
      <xdr:colOff>558800</xdr:colOff>
      <xdr:row>11</xdr:row>
      <xdr:rowOff>107950</xdr:rowOff>
    </xdr:from>
    <xdr:to>
      <xdr:col>16</xdr:col>
      <xdr:colOff>407457</xdr:colOff>
      <xdr:row>15</xdr:row>
      <xdr:rowOff>47173</xdr:rowOff>
    </xdr:to>
    <xdr:pic>
      <xdr:nvPicPr>
        <xdr:cNvPr id="5" name="Afbeelding 4" descr="Gemeente Gouda">
          <a:extLst>
            <a:ext uri="{FF2B5EF4-FFF2-40B4-BE49-F238E27FC236}">
              <a16:creationId xmlns:a16="http://schemas.microsoft.com/office/drawing/2014/main" id="{621A0DF7-519B-4DA8-B06B-94B262355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5100" y="2622550"/>
          <a:ext cx="2401357" cy="701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B83D-E646-4422-A0FB-E2E1EC8EB475}">
  <sheetPr>
    <pageSetUpPr fitToPage="1"/>
  </sheetPr>
  <dimension ref="B1:T48"/>
  <sheetViews>
    <sheetView showGridLines="0" showRowColHeaders="0" tabSelected="1" zoomScale="90" zoomScaleNormal="90" workbookViewId="0">
      <pane xSplit="4" ySplit="9" topLeftCell="E10" activePane="bottomRight" state="frozen"/>
      <selection pane="topRight" activeCell="D1" sqref="D1"/>
      <selection pane="bottomLeft" activeCell="A12" sqref="A12"/>
      <selection pane="bottomRight" activeCell="D19" sqref="D19"/>
    </sheetView>
  </sheetViews>
  <sheetFormatPr defaultColWidth="8.86328125" defaultRowHeight="14.25" x14ac:dyDescent="0.45"/>
  <cols>
    <col min="1" max="1" width="2.59765625" customWidth="1"/>
    <col min="2" max="2" width="20.73046875" bestFit="1" customWidth="1"/>
    <col min="3" max="3" width="21.86328125" bestFit="1" customWidth="1"/>
    <col min="4" max="4" width="16.3984375" customWidth="1"/>
    <col min="5" max="5" width="10.265625" customWidth="1"/>
    <col min="6" max="8" width="14" customWidth="1"/>
    <col min="9" max="9" width="17.265625" customWidth="1"/>
    <col min="10" max="10" width="16.1328125" customWidth="1"/>
    <col min="11" max="11" width="13.86328125" customWidth="1"/>
    <col min="12" max="12" width="14.265625" customWidth="1"/>
    <col min="13" max="13" width="13.59765625" customWidth="1"/>
    <col min="14" max="14" width="17" customWidth="1"/>
    <col min="15" max="15" width="2.86328125" customWidth="1"/>
    <col min="16" max="18" width="7.265625" customWidth="1"/>
    <col min="19" max="19" width="16.59765625" customWidth="1"/>
    <col min="20" max="20" width="17.59765625" customWidth="1"/>
  </cols>
  <sheetData>
    <row r="1" spans="2:20" s="126" customFormat="1" ht="18.75" customHeight="1" thickBot="1" x14ac:dyDescent="0.55000000000000004">
      <c r="B1" s="133" t="s">
        <v>0</v>
      </c>
      <c r="C1" s="135"/>
      <c r="D1" s="136"/>
      <c r="E1" s="143" t="s">
        <v>1</v>
      </c>
      <c r="F1" s="144"/>
      <c r="G1" s="144"/>
      <c r="H1" s="144"/>
      <c r="I1" s="132"/>
      <c r="J1" s="130">
        <v>45292</v>
      </c>
      <c r="K1" s="131" t="s">
        <v>2</v>
      </c>
      <c r="L1" s="130">
        <v>45657</v>
      </c>
      <c r="M1" s="130"/>
      <c r="N1" s="129"/>
      <c r="O1" s="128"/>
      <c r="P1" s="128"/>
      <c r="Q1" s="128"/>
      <c r="R1" s="128"/>
      <c r="S1" s="128"/>
      <c r="T1" s="127"/>
    </row>
    <row r="2" spans="2:20" ht="14.65" customHeight="1" thickBot="1" x14ac:dyDescent="0.5"/>
    <row r="3" spans="2:20" x14ac:dyDescent="0.45">
      <c r="P3" s="145" t="s">
        <v>14</v>
      </c>
      <c r="Q3" s="146"/>
      <c r="R3" s="146"/>
      <c r="S3" s="147">
        <f>T33</f>
        <v>0</v>
      </c>
      <c r="T3" s="148"/>
    </row>
    <row r="4" spans="2:20" ht="14.65" thickBot="1" x14ac:dyDescent="0.5">
      <c r="P4" s="149" t="s">
        <v>15</v>
      </c>
      <c r="Q4" s="150"/>
      <c r="R4" s="150"/>
      <c r="T4" s="125">
        <v>0.9</v>
      </c>
    </row>
    <row r="5" spans="2:20" ht="14.65" customHeight="1" x14ac:dyDescent="0.45">
      <c r="P5" s="151" t="s">
        <v>16</v>
      </c>
      <c r="Q5" s="152"/>
      <c r="R5" s="152"/>
      <c r="S5" s="155">
        <f>S3*T4</f>
        <v>0</v>
      </c>
      <c r="T5" s="156"/>
    </row>
    <row r="6" spans="2:20" s="124" customFormat="1" ht="14.65" thickBot="1" x14ac:dyDescent="0.5">
      <c r="C6"/>
      <c r="D6"/>
      <c r="E6"/>
      <c r="F6"/>
      <c r="G6"/>
      <c r="H6"/>
      <c r="I6"/>
      <c r="J6"/>
      <c r="K6"/>
      <c r="L6"/>
      <c r="M6"/>
      <c r="N6"/>
      <c r="O6"/>
      <c r="P6" s="153"/>
      <c r="Q6" s="154"/>
      <c r="R6" s="154"/>
      <c r="S6" s="157"/>
      <c r="T6" s="158"/>
    </row>
    <row r="7" spans="2:20" ht="14.65" thickBot="1" x14ac:dyDescent="0.5">
      <c r="E7" s="159"/>
      <c r="F7" s="159"/>
      <c r="G7" s="159"/>
      <c r="H7" s="159"/>
      <c r="I7" s="159"/>
      <c r="J7" s="159"/>
      <c r="K7" s="159"/>
      <c r="L7" s="159"/>
      <c r="M7" s="159"/>
      <c r="N7" s="159"/>
      <c r="O7" s="124"/>
    </row>
    <row r="8" spans="2:20" ht="21" customHeight="1" thickBot="1" x14ac:dyDescent="0.5">
      <c r="B8" s="160" t="s">
        <v>17</v>
      </c>
      <c r="C8" s="162" t="s">
        <v>18</v>
      </c>
      <c r="D8" s="164" t="s">
        <v>19</v>
      </c>
      <c r="E8" s="166" t="s">
        <v>20</v>
      </c>
      <c r="F8" s="167"/>
      <c r="G8" s="168" t="s">
        <v>21</v>
      </c>
      <c r="H8" s="168"/>
      <c r="I8" s="168"/>
      <c r="J8" s="169" t="s">
        <v>22</v>
      </c>
      <c r="K8" s="169"/>
      <c r="L8" s="170" t="s">
        <v>23</v>
      </c>
      <c r="M8" s="170"/>
      <c r="N8" s="171"/>
      <c r="P8" s="172" t="s">
        <v>24</v>
      </c>
      <c r="Q8" s="173"/>
      <c r="R8" s="174"/>
    </row>
    <row r="9" spans="2:20" ht="27" customHeight="1" thickBot="1" x14ac:dyDescent="0.5">
      <c r="B9" s="161"/>
      <c r="C9" s="163"/>
      <c r="D9" s="165"/>
      <c r="E9" s="117" t="s">
        <v>25</v>
      </c>
      <c r="F9" s="123" t="s">
        <v>26</v>
      </c>
      <c r="G9" s="115" t="s">
        <v>25</v>
      </c>
      <c r="H9" s="115" t="s">
        <v>27</v>
      </c>
      <c r="I9" s="122" t="s">
        <v>26</v>
      </c>
      <c r="J9" s="121" t="s">
        <v>25</v>
      </c>
      <c r="K9" s="120" t="s">
        <v>26</v>
      </c>
      <c r="L9" s="119" t="s">
        <v>25</v>
      </c>
      <c r="M9" s="119" t="s">
        <v>27</v>
      </c>
      <c r="N9" s="118" t="s">
        <v>26</v>
      </c>
      <c r="P9" s="117" t="s">
        <v>28</v>
      </c>
      <c r="Q9" s="116" t="s">
        <v>29</v>
      </c>
      <c r="R9" s="116" t="s">
        <v>30</v>
      </c>
      <c r="S9" s="115" t="s">
        <v>27</v>
      </c>
      <c r="T9" s="114" t="s">
        <v>26</v>
      </c>
    </row>
    <row r="10" spans="2:20" x14ac:dyDescent="0.45">
      <c r="B10" s="113"/>
      <c r="C10" s="112"/>
      <c r="D10" s="112"/>
      <c r="E10" s="1"/>
      <c r="F10" s="111" t="str">
        <f>IF(D10="","",E10*'Calculaties subsidie 2024'!T4)</f>
        <v/>
      </c>
      <c r="G10" s="1">
        <v>0</v>
      </c>
      <c r="H10" s="109" t="str">
        <f>IF(D10="","",G10*'Calculaties subsidie 2024'!S5)</f>
        <v/>
      </c>
      <c r="I10" s="110" t="str">
        <f>IF(D10="","",G10*'Calculaties subsidie 2024'!T5)</f>
        <v/>
      </c>
      <c r="J10" s="1">
        <v>0</v>
      </c>
      <c r="K10" s="110" t="str">
        <f>IF(D10="","",J10*'Calculaties subsidie 2024'!T6)</f>
        <v/>
      </c>
      <c r="L10" s="16">
        <v>0</v>
      </c>
      <c r="M10" s="109" t="str">
        <f>IF(D10="","",L10*'Calculaties subsidie 2024'!S8)</f>
        <v/>
      </c>
      <c r="N10" s="108" t="str">
        <f>IF(D10="","",L10*'Calculaties subsidie 2024'!T8)</f>
        <v/>
      </c>
      <c r="O10" s="86"/>
      <c r="P10" s="107" t="str">
        <f t="shared" ref="P10:P32" si="0">IF(D10="","",E10+G10)</f>
        <v/>
      </c>
      <c r="Q10" s="106" t="str">
        <f t="shared" ref="Q10:Q32" si="1">IF(D10="","",J10+L10)</f>
        <v/>
      </c>
      <c r="R10" s="106" t="str">
        <f t="shared" ref="R10:R32" si="2">IF(D10="","",Q10+P10)</f>
        <v/>
      </c>
      <c r="S10" s="105" t="str">
        <f t="shared" ref="S10:S32" si="3">IF(D10="","",H10+M10)</f>
        <v/>
      </c>
      <c r="T10" s="17" t="str">
        <f t="shared" ref="T10:T32" si="4">IF(D10="","",F10+K10+I10+N10)</f>
        <v/>
      </c>
    </row>
    <row r="11" spans="2:20" x14ac:dyDescent="0.45">
      <c r="B11" s="5"/>
      <c r="C11" s="6"/>
      <c r="D11" s="104"/>
      <c r="E11" s="11"/>
      <c r="F11" s="99" t="str">
        <f>IF(D11="","",E11*'Calculaties subsidie 2024'!T4)</f>
        <v/>
      </c>
      <c r="G11" s="2"/>
      <c r="H11" s="96" t="str">
        <f>IF(D11="","",G11*'Calculaties subsidie 2024'!S5)</f>
        <v/>
      </c>
      <c r="I11" s="95" t="str">
        <f>IF(D11="","",G11*'Calculaties subsidie 2024'!T5)</f>
        <v/>
      </c>
      <c r="J11" s="2"/>
      <c r="K11" s="95" t="str">
        <f>IF(D11="","",J11*'Calculaties subsidie 2024'!T6)</f>
        <v/>
      </c>
      <c r="L11" s="2"/>
      <c r="M11" s="96" t="str">
        <f>IF(D11="","",L11*'Calculaties subsidie 2024'!S8)</f>
        <v/>
      </c>
      <c r="N11" s="94" t="str">
        <f>IF(D11="","",L11*'Calculaties subsidie 2024'!T8)</f>
        <v/>
      </c>
      <c r="O11" s="86"/>
      <c r="P11" s="93" t="str">
        <f t="shared" si="0"/>
        <v/>
      </c>
      <c r="Q11" s="92" t="str">
        <f t="shared" si="1"/>
        <v/>
      </c>
      <c r="R11" s="92" t="str">
        <f t="shared" si="2"/>
        <v/>
      </c>
      <c r="S11" s="91" t="str">
        <f t="shared" si="3"/>
        <v/>
      </c>
      <c r="T11" s="18" t="str">
        <f t="shared" si="4"/>
        <v/>
      </c>
    </row>
    <row r="12" spans="2:20" x14ac:dyDescent="0.45">
      <c r="B12" s="5"/>
      <c r="C12" s="7"/>
      <c r="D12" s="6"/>
      <c r="E12" s="2"/>
      <c r="F12" s="95" t="str">
        <f>IF(D12="","",E12*'Calculaties subsidie 2024'!T4)</f>
        <v/>
      </c>
      <c r="G12" s="2"/>
      <c r="H12" s="96" t="str">
        <f>IF(D12="","",G12*'Calculaties subsidie 2024'!S5)</f>
        <v/>
      </c>
      <c r="I12" s="95" t="str">
        <f>IF(D12="","",G12*'Calculaties subsidie 2024'!T5)</f>
        <v/>
      </c>
      <c r="J12" s="2"/>
      <c r="K12" s="99" t="str">
        <f>IF(D12="","",J12*'Calculaties subsidie 2024'!T6)</f>
        <v/>
      </c>
      <c r="L12" s="2"/>
      <c r="M12" s="96" t="str">
        <f>IF(D12="","",L12*'Calculaties subsidie 2024'!S8)</f>
        <v/>
      </c>
      <c r="N12" s="94" t="str">
        <f>IF(D12="","",L12*'Calculaties subsidie 2024'!T8)</f>
        <v/>
      </c>
      <c r="O12" s="86"/>
      <c r="P12" s="93" t="str">
        <f t="shared" si="0"/>
        <v/>
      </c>
      <c r="Q12" s="92" t="str">
        <f t="shared" si="1"/>
        <v/>
      </c>
      <c r="R12" s="92" t="str">
        <f t="shared" si="2"/>
        <v/>
      </c>
      <c r="S12" s="91" t="str">
        <f t="shared" si="3"/>
        <v/>
      </c>
      <c r="T12" s="18" t="str">
        <f t="shared" si="4"/>
        <v/>
      </c>
    </row>
    <row r="13" spans="2:20" x14ac:dyDescent="0.45">
      <c r="B13" s="5"/>
      <c r="C13" s="6"/>
      <c r="D13" s="6"/>
      <c r="E13" s="2"/>
      <c r="F13" s="95" t="str">
        <f>IF(D13="","",E13*'Calculaties subsidie 2024'!T4)</f>
        <v/>
      </c>
      <c r="G13" s="2"/>
      <c r="H13" s="96" t="str">
        <f>IF(D13="","",G13*'Calculaties subsidie 2024'!S5)</f>
        <v/>
      </c>
      <c r="I13" s="95" t="str">
        <f>IF(D13="","",G13*'Calculaties subsidie 2024'!T5)</f>
        <v/>
      </c>
      <c r="J13" s="3"/>
      <c r="K13" s="95" t="str">
        <f>IF(D13="","",J13*'Calculaties subsidie 2024'!T6)</f>
        <v/>
      </c>
      <c r="L13" s="2"/>
      <c r="M13" s="96" t="str">
        <f>IF(D13="","",L13*'Calculaties subsidie 2024'!S8)</f>
        <v/>
      </c>
      <c r="N13" s="94" t="str">
        <f>IF(D13="","",L13*'Calculaties subsidie 2024'!T8)</f>
        <v/>
      </c>
      <c r="O13" s="86"/>
      <c r="P13" s="93" t="str">
        <f t="shared" si="0"/>
        <v/>
      </c>
      <c r="Q13" s="92" t="str">
        <f t="shared" si="1"/>
        <v/>
      </c>
      <c r="R13" s="92" t="str">
        <f t="shared" si="2"/>
        <v/>
      </c>
      <c r="S13" s="91" t="str">
        <f t="shared" si="3"/>
        <v/>
      </c>
      <c r="T13" s="18" t="str">
        <f t="shared" si="4"/>
        <v/>
      </c>
    </row>
    <row r="14" spans="2:20" x14ac:dyDescent="0.45">
      <c r="B14" s="5"/>
      <c r="C14" s="7"/>
      <c r="D14" s="6"/>
      <c r="E14" s="4"/>
      <c r="F14" s="95" t="str">
        <f>IF(D14="","",E14*'Calculaties subsidie 2024'!T4)</f>
        <v/>
      </c>
      <c r="G14" s="2"/>
      <c r="H14" s="96" t="str">
        <f>IF(D14="","",G14*'Calculaties subsidie 2024'!S5)</f>
        <v/>
      </c>
      <c r="I14" s="95" t="str">
        <f>IF(D14="","",G14*'Calculaties subsidie 2024'!T5)</f>
        <v/>
      </c>
      <c r="J14" s="3"/>
      <c r="K14" s="95" t="str">
        <f>IF(D14="","",J14*'Calculaties subsidie 2024'!T6)</f>
        <v/>
      </c>
      <c r="L14" s="2"/>
      <c r="M14" s="96" t="str">
        <f>IF(D14="","",L14*'Calculaties subsidie 2024'!S8)</f>
        <v/>
      </c>
      <c r="N14" s="100" t="str">
        <f>IF(D14="","",L14*'Calculaties subsidie 2024'!T8)</f>
        <v/>
      </c>
      <c r="O14" s="86"/>
      <c r="P14" s="93" t="str">
        <f t="shared" si="0"/>
        <v/>
      </c>
      <c r="Q14" s="92" t="str">
        <f t="shared" si="1"/>
        <v/>
      </c>
      <c r="R14" s="92" t="str">
        <f t="shared" si="2"/>
        <v/>
      </c>
      <c r="S14" s="91" t="str">
        <f t="shared" si="3"/>
        <v/>
      </c>
      <c r="T14" s="18" t="str">
        <f t="shared" si="4"/>
        <v/>
      </c>
    </row>
    <row r="15" spans="2:20" x14ac:dyDescent="0.45">
      <c r="B15" s="5"/>
      <c r="C15" s="6"/>
      <c r="D15" s="6"/>
      <c r="E15" s="4"/>
      <c r="F15" s="95" t="str">
        <f>IF(D15="","",E15*'Calculaties subsidie 2024'!T4)</f>
        <v/>
      </c>
      <c r="G15" s="2"/>
      <c r="H15" s="96" t="str">
        <f>IF(D15="","",G15*'Calculaties subsidie 2024'!S5)</f>
        <v/>
      </c>
      <c r="I15" s="95" t="str">
        <f>IF(D15="","",G15*'Calculaties subsidie 2024'!T5)</f>
        <v/>
      </c>
      <c r="J15" s="2"/>
      <c r="K15" s="95" t="str">
        <f>IF(D15="","",J15*'Calculaties subsidie 2024'!T6)</f>
        <v/>
      </c>
      <c r="L15" s="2"/>
      <c r="M15" s="96" t="str">
        <f>IF(D15="","",L15*'Calculaties subsidie 2024'!S8)</f>
        <v/>
      </c>
      <c r="N15" s="98" t="str">
        <f>IF(D15="","",L15*'Calculaties subsidie 2024'!T8)</f>
        <v/>
      </c>
      <c r="O15" s="86"/>
      <c r="P15" s="93" t="str">
        <f t="shared" si="0"/>
        <v/>
      </c>
      <c r="Q15" s="92" t="str">
        <f t="shared" si="1"/>
        <v/>
      </c>
      <c r="R15" s="92" t="str">
        <f t="shared" si="2"/>
        <v/>
      </c>
      <c r="S15" s="91" t="str">
        <f t="shared" si="3"/>
        <v/>
      </c>
      <c r="T15" s="18" t="str">
        <f t="shared" si="4"/>
        <v/>
      </c>
    </row>
    <row r="16" spans="2:20" x14ac:dyDescent="0.45">
      <c r="B16" s="5"/>
      <c r="C16" s="6"/>
      <c r="D16" s="6"/>
      <c r="E16" s="4"/>
      <c r="F16" s="103" t="str">
        <f>IF(D16="","",E16*'Calculaties subsidie 2024'!T4)</f>
        <v/>
      </c>
      <c r="G16" s="2"/>
      <c r="H16" s="96" t="str">
        <f>IF(D16="","",G16*'Calculaties subsidie 2024'!S5)</f>
        <v/>
      </c>
      <c r="I16" s="95" t="str">
        <f>IF(D16="","",G16*'Calculaties subsidie 2024'!T5)</f>
        <v/>
      </c>
      <c r="J16" s="2"/>
      <c r="K16" s="99" t="str">
        <f>IF(D16="","",J16*'Calculaties subsidie 2024'!T6)</f>
        <v/>
      </c>
      <c r="L16" s="2"/>
      <c r="M16" s="96" t="str">
        <f>IF(D16="","",L16*'Calculaties subsidie 2024'!S8)</f>
        <v/>
      </c>
      <c r="N16" s="98" t="str">
        <f>IF(D16="","",L16*'Calculaties subsidie 2024'!T8)</f>
        <v/>
      </c>
      <c r="O16" s="86"/>
      <c r="P16" s="93" t="str">
        <f t="shared" si="0"/>
        <v/>
      </c>
      <c r="Q16" s="92" t="str">
        <f t="shared" si="1"/>
        <v/>
      </c>
      <c r="R16" s="92" t="str">
        <f t="shared" si="2"/>
        <v/>
      </c>
      <c r="S16" s="91" t="str">
        <f t="shared" si="3"/>
        <v/>
      </c>
      <c r="T16" s="18" t="str">
        <f t="shared" si="4"/>
        <v/>
      </c>
    </row>
    <row r="17" spans="2:20" x14ac:dyDescent="0.45">
      <c r="B17" s="5"/>
      <c r="C17" s="6"/>
      <c r="D17" s="6"/>
      <c r="E17" s="2"/>
      <c r="F17" s="102" t="str">
        <f>IF(D17="","",E17*'Calculaties subsidie 2024'!T4)</f>
        <v/>
      </c>
      <c r="G17" s="2"/>
      <c r="H17" s="96" t="str">
        <f>IF(D17="","",G17*'Calculaties subsidie 2024'!S5)</f>
        <v/>
      </c>
      <c r="I17" s="95" t="str">
        <f>IF(D17="","",G17*'Calculaties subsidie 2024'!T5)</f>
        <v/>
      </c>
      <c r="J17" s="2"/>
      <c r="K17" s="97" t="str">
        <f>IF(D17="","",J17*'Calculaties subsidie 2024'!T6)</f>
        <v/>
      </c>
      <c r="L17" s="2"/>
      <c r="M17" s="96" t="str">
        <f>IF(D17="","",L17*'Calculaties subsidie 2024'!S8)</f>
        <v/>
      </c>
      <c r="N17" s="98" t="str">
        <f>IF(D17="","",L17*'Calculaties subsidie 2024'!T8)</f>
        <v/>
      </c>
      <c r="O17" s="86"/>
      <c r="P17" s="93" t="str">
        <f t="shared" si="0"/>
        <v/>
      </c>
      <c r="Q17" s="92" t="str">
        <f t="shared" si="1"/>
        <v/>
      </c>
      <c r="R17" s="92" t="str">
        <f t="shared" si="2"/>
        <v/>
      </c>
      <c r="S17" s="91" t="str">
        <f t="shared" si="3"/>
        <v/>
      </c>
      <c r="T17" s="18" t="str">
        <f t="shared" si="4"/>
        <v/>
      </c>
    </row>
    <row r="18" spans="2:20" x14ac:dyDescent="0.45">
      <c r="B18" s="5"/>
      <c r="C18" s="6"/>
      <c r="D18" s="6"/>
      <c r="E18" s="4"/>
      <c r="F18" s="101" t="str">
        <f>IF(D18="","",E18*'Calculaties subsidie 2024'!T4)</f>
        <v/>
      </c>
      <c r="G18" s="2"/>
      <c r="H18" s="96" t="str">
        <f>IF(D18="","",G18*'Calculaties subsidie 2024'!S5)</f>
        <v/>
      </c>
      <c r="I18" s="95" t="str">
        <f>IF(D18="","",G18*'Calculaties subsidie 2024'!T5)</f>
        <v/>
      </c>
      <c r="J18" s="2"/>
      <c r="K18" s="95" t="str">
        <f>IF(D18="","",J18*'Calculaties subsidie 2024'!T6)</f>
        <v/>
      </c>
      <c r="L18" s="2"/>
      <c r="M18" s="96" t="str">
        <f>IF(D18="","",L18*'Calculaties subsidie 2024'!S8)</f>
        <v/>
      </c>
      <c r="N18" s="94" t="str">
        <f>IF(D18="","",L18*'Calculaties subsidie 2024'!T8)</f>
        <v/>
      </c>
      <c r="O18" s="86"/>
      <c r="P18" s="93" t="str">
        <f t="shared" si="0"/>
        <v/>
      </c>
      <c r="Q18" s="92" t="str">
        <f t="shared" si="1"/>
        <v/>
      </c>
      <c r="R18" s="92" t="str">
        <f t="shared" si="2"/>
        <v/>
      </c>
      <c r="S18" s="91" t="str">
        <f t="shared" si="3"/>
        <v/>
      </c>
      <c r="T18" s="18" t="str">
        <f t="shared" si="4"/>
        <v/>
      </c>
    </row>
    <row r="19" spans="2:20" x14ac:dyDescent="0.45">
      <c r="B19" s="5"/>
      <c r="C19" s="6"/>
      <c r="D19" s="6"/>
      <c r="E19" s="4"/>
      <c r="F19" s="97" t="str">
        <f>IF(D19="","",E19*'Calculaties subsidie 2024'!T4)</f>
        <v/>
      </c>
      <c r="G19" s="2"/>
      <c r="H19" s="96" t="str">
        <f>IF(D19="","",G19*'Calculaties subsidie 2024'!S5)</f>
        <v/>
      </c>
      <c r="I19" s="95" t="str">
        <f>IF(D19="","",G19*'Calculaties subsidie 2024'!T5)</f>
        <v/>
      </c>
      <c r="J19" s="2"/>
      <c r="K19" s="95" t="str">
        <f>IF(D19="","",J19*'Calculaties subsidie 2024'!T6)</f>
        <v/>
      </c>
      <c r="L19" s="2"/>
      <c r="M19" s="96" t="str">
        <f>IF(D19="","",L19*'Calculaties subsidie 2024'!S8)</f>
        <v/>
      </c>
      <c r="N19" s="100" t="str">
        <f>IF(D19="","",L19*'Calculaties subsidie 2024'!T8)</f>
        <v/>
      </c>
      <c r="O19" s="86"/>
      <c r="P19" s="93" t="str">
        <f t="shared" si="0"/>
        <v/>
      </c>
      <c r="Q19" s="92" t="str">
        <f t="shared" si="1"/>
        <v/>
      </c>
      <c r="R19" s="92" t="str">
        <f t="shared" si="2"/>
        <v/>
      </c>
      <c r="S19" s="91" t="str">
        <f t="shared" si="3"/>
        <v/>
      </c>
      <c r="T19" s="18" t="str">
        <f t="shared" si="4"/>
        <v/>
      </c>
    </row>
    <row r="20" spans="2:20" x14ac:dyDescent="0.45">
      <c r="B20" s="5"/>
      <c r="C20" s="6"/>
      <c r="D20" s="6"/>
      <c r="E20" s="4"/>
      <c r="F20" s="95" t="str">
        <f>IF(D20="","",E20*'Calculaties subsidie 2024'!T4)</f>
        <v/>
      </c>
      <c r="G20" s="2"/>
      <c r="H20" s="96" t="str">
        <f>IF(D20="","",G20*'Calculaties subsidie 2024'!S5)</f>
        <v/>
      </c>
      <c r="I20" s="95" t="str">
        <f>IF(D20="","",G20*'Calculaties subsidie 2024'!T5)</f>
        <v/>
      </c>
      <c r="J20" s="2"/>
      <c r="K20" s="99" t="str">
        <f>IF(D20="","",J20*'Calculaties subsidie 2024'!T6)</f>
        <v/>
      </c>
      <c r="L20" s="2"/>
      <c r="M20" s="96" t="str">
        <f>IF(D20="","",L20*'Calculaties subsidie 2024'!S8)</f>
        <v/>
      </c>
      <c r="N20" s="98" t="str">
        <f>IF(D20="","",L20*'Calculaties subsidie 2024'!T8)</f>
        <v/>
      </c>
      <c r="O20" s="86"/>
      <c r="P20" s="93" t="str">
        <f t="shared" si="0"/>
        <v/>
      </c>
      <c r="Q20" s="92" t="str">
        <f t="shared" si="1"/>
        <v/>
      </c>
      <c r="R20" s="92" t="str">
        <f t="shared" si="2"/>
        <v/>
      </c>
      <c r="S20" s="91" t="str">
        <f t="shared" si="3"/>
        <v/>
      </c>
      <c r="T20" s="18" t="str">
        <f t="shared" si="4"/>
        <v/>
      </c>
    </row>
    <row r="21" spans="2:20" x14ac:dyDescent="0.45">
      <c r="B21" s="5"/>
      <c r="C21" s="6"/>
      <c r="D21" s="6"/>
      <c r="E21" s="2"/>
      <c r="F21" s="99" t="str">
        <f>IF(D21="","",E21*'Calculaties subsidie 2024'!T4)</f>
        <v/>
      </c>
      <c r="G21" s="2"/>
      <c r="H21" s="96" t="str">
        <f>IF(D21="","",G21*'Calculaties subsidie 2024'!S5)</f>
        <v/>
      </c>
      <c r="I21" s="95" t="str">
        <f>IF(D21="","",G21*'Calculaties subsidie 2024'!T5)</f>
        <v/>
      </c>
      <c r="J21" s="2"/>
      <c r="K21" s="95" t="str">
        <f>IF(D21="","",J21*'Calculaties subsidie 2024'!T6)</f>
        <v/>
      </c>
      <c r="L21" s="2"/>
      <c r="M21" s="96" t="str">
        <f>IF(D21="","",L21*'Calculaties subsidie 2024'!S8)</f>
        <v/>
      </c>
      <c r="N21" s="98" t="str">
        <f>IF(D21="","",L21*'Calculaties subsidie 2024'!T8)</f>
        <v/>
      </c>
      <c r="O21" s="86"/>
      <c r="P21" s="93" t="str">
        <f t="shared" si="0"/>
        <v/>
      </c>
      <c r="Q21" s="92" t="str">
        <f t="shared" si="1"/>
        <v/>
      </c>
      <c r="R21" s="92" t="str">
        <f t="shared" si="2"/>
        <v/>
      </c>
      <c r="S21" s="91" t="str">
        <f t="shared" si="3"/>
        <v/>
      </c>
      <c r="T21" s="18" t="str">
        <f t="shared" si="4"/>
        <v/>
      </c>
    </row>
    <row r="22" spans="2:20" x14ac:dyDescent="0.45">
      <c r="B22" s="5"/>
      <c r="C22" s="6"/>
      <c r="D22" s="6"/>
      <c r="E22" s="2"/>
      <c r="F22" s="97" t="str">
        <f>IF(D22="","",E22*'Calculaties subsidie 2024'!T4)</f>
        <v/>
      </c>
      <c r="G22" s="2"/>
      <c r="H22" s="96" t="str">
        <f>IF(D22="","",G22*'Calculaties subsidie 2024'!S5)</f>
        <v/>
      </c>
      <c r="I22" s="95" t="str">
        <f>IF(D22="","",G22*'Calculaties subsidie 2024'!T5)</f>
        <v/>
      </c>
      <c r="J22" s="2"/>
      <c r="K22" s="95" t="str">
        <f>IF(D22="","",J22*'Calculaties subsidie 2024'!T6)</f>
        <v/>
      </c>
      <c r="L22" s="2"/>
      <c r="M22" s="96" t="str">
        <f>IF(D22="","",L22*'Calculaties subsidie 2024'!S8)</f>
        <v/>
      </c>
      <c r="N22" s="94" t="str">
        <f>IF(D22="","",L22*'Calculaties subsidie 2024'!T8)</f>
        <v/>
      </c>
      <c r="O22" s="86"/>
      <c r="P22" s="93" t="str">
        <f t="shared" si="0"/>
        <v/>
      </c>
      <c r="Q22" s="92" t="str">
        <f t="shared" si="1"/>
        <v/>
      </c>
      <c r="R22" s="92" t="str">
        <f t="shared" si="2"/>
        <v/>
      </c>
      <c r="S22" s="91" t="str">
        <f t="shared" si="3"/>
        <v/>
      </c>
      <c r="T22" s="18" t="str">
        <f t="shared" si="4"/>
        <v/>
      </c>
    </row>
    <row r="23" spans="2:20" x14ac:dyDescent="0.45">
      <c r="B23" s="5"/>
      <c r="C23" s="7"/>
      <c r="D23" s="6"/>
      <c r="E23" s="2"/>
      <c r="F23" s="97" t="str">
        <f>IF(D23="","",E23*'Calculaties subsidie 2024'!T4)</f>
        <v/>
      </c>
      <c r="G23" s="2"/>
      <c r="H23" s="96" t="str">
        <f>IF(D23="","",G23*'Calculaties subsidie 2024'!S5)</f>
        <v/>
      </c>
      <c r="I23" s="95" t="str">
        <f>IF(D23="","",G23*'Calculaties subsidie 2024'!T5)</f>
        <v/>
      </c>
      <c r="J23" s="2"/>
      <c r="K23" s="95" t="str">
        <f>IF(D23="","",J23*'Calculaties subsidie 2024'!T6)</f>
        <v/>
      </c>
      <c r="L23" s="2"/>
      <c r="M23" s="96" t="str">
        <f>IF(D23="","",L23*'Calculaties subsidie 2024'!S8)</f>
        <v/>
      </c>
      <c r="N23" s="100" t="str">
        <f>IF(D23="","",L23*'Calculaties subsidie 2024'!T8)</f>
        <v/>
      </c>
      <c r="O23" s="86"/>
      <c r="P23" s="93" t="str">
        <f t="shared" si="0"/>
        <v/>
      </c>
      <c r="Q23" s="92" t="str">
        <f t="shared" si="1"/>
        <v/>
      </c>
      <c r="R23" s="92" t="str">
        <f t="shared" si="2"/>
        <v/>
      </c>
      <c r="S23" s="91" t="str">
        <f t="shared" si="3"/>
        <v/>
      </c>
      <c r="T23" s="18" t="str">
        <f t="shared" si="4"/>
        <v/>
      </c>
    </row>
    <row r="24" spans="2:20" x14ac:dyDescent="0.45">
      <c r="B24" s="5"/>
      <c r="C24" s="6"/>
      <c r="D24" s="6"/>
      <c r="E24" s="2"/>
      <c r="F24" s="95" t="str">
        <f>IF(D24="","",E24*'Calculaties subsidie 2024'!T4)</f>
        <v/>
      </c>
      <c r="G24" s="2"/>
      <c r="H24" s="96" t="str">
        <f>IF(D24="","",G24*'Calculaties subsidie 2024'!S5)</f>
        <v/>
      </c>
      <c r="I24" s="95" t="str">
        <f>IF(D24="","",G24*'Calculaties subsidie 2024'!T5)</f>
        <v/>
      </c>
      <c r="J24" s="2"/>
      <c r="K24" s="95" t="str">
        <f>IF(D24="","",J24*'Calculaties subsidie 2024'!T6)</f>
        <v/>
      </c>
      <c r="L24" s="2"/>
      <c r="M24" s="96" t="str">
        <f>IF(D24="","",L24*'Calculaties subsidie 2024'!S8)</f>
        <v/>
      </c>
      <c r="N24" s="98" t="str">
        <f>IF(D24="","",L24*'Calculaties subsidie 2024'!T8)</f>
        <v/>
      </c>
      <c r="O24" s="86"/>
      <c r="P24" s="93" t="str">
        <f t="shared" si="0"/>
        <v/>
      </c>
      <c r="Q24" s="92" t="str">
        <f t="shared" si="1"/>
        <v/>
      </c>
      <c r="R24" s="92" t="str">
        <f t="shared" si="2"/>
        <v/>
      </c>
      <c r="S24" s="91" t="str">
        <f t="shared" si="3"/>
        <v/>
      </c>
      <c r="T24" s="18" t="str">
        <f t="shared" si="4"/>
        <v/>
      </c>
    </row>
    <row r="25" spans="2:20" x14ac:dyDescent="0.45">
      <c r="B25" s="5"/>
      <c r="C25" s="6"/>
      <c r="D25" s="6"/>
      <c r="E25" s="2"/>
      <c r="F25" s="99" t="str">
        <f>IF(D25="","",E25*'Calculaties subsidie 2024'!T4)</f>
        <v/>
      </c>
      <c r="G25" s="2"/>
      <c r="H25" s="96" t="str">
        <f>IF(D25="","",G25*'Calculaties subsidie 2024'!S5)</f>
        <v/>
      </c>
      <c r="I25" s="95" t="str">
        <f>IF(D25="","",G25*'Calculaties subsidie 2024'!T5)</f>
        <v/>
      </c>
      <c r="J25" s="2"/>
      <c r="K25" s="95" t="str">
        <f>IF(D25="","",J25*'Calculaties subsidie 2024'!T6)</f>
        <v/>
      </c>
      <c r="L25" s="2"/>
      <c r="M25" s="96" t="str">
        <f>IF(D25="","",L25*'Calculaties subsidie 2024'!S8)</f>
        <v/>
      </c>
      <c r="N25" s="98" t="str">
        <f>IF(D25="","",L25*'Calculaties subsidie 2024'!T8)</f>
        <v/>
      </c>
      <c r="O25" s="86"/>
      <c r="P25" s="93" t="str">
        <f t="shared" si="0"/>
        <v/>
      </c>
      <c r="Q25" s="92" t="str">
        <f t="shared" si="1"/>
        <v/>
      </c>
      <c r="R25" s="92" t="str">
        <f t="shared" si="2"/>
        <v/>
      </c>
      <c r="S25" s="91" t="str">
        <f t="shared" si="3"/>
        <v/>
      </c>
      <c r="T25" s="18" t="str">
        <f t="shared" si="4"/>
        <v/>
      </c>
    </row>
    <row r="26" spans="2:20" x14ac:dyDescent="0.45">
      <c r="B26" s="5"/>
      <c r="C26" s="7"/>
      <c r="D26" s="6"/>
      <c r="E26" s="2"/>
      <c r="F26" s="95" t="str">
        <f>IF(D26="","",E26*'Calculaties subsidie 2024'!T4)</f>
        <v/>
      </c>
      <c r="G26" s="2"/>
      <c r="H26" s="96" t="str">
        <f>IF(D26="","",G26*'Calculaties subsidie 2024'!S5)</f>
        <v/>
      </c>
      <c r="I26" s="95" t="str">
        <f>IF(D26="","",G26*'Calculaties subsidie 2024'!T5)</f>
        <v/>
      </c>
      <c r="J26" s="2"/>
      <c r="K26" s="95" t="str">
        <f>IF(D26="","",J26*'Calculaties subsidie 2024'!T6)</f>
        <v/>
      </c>
      <c r="L26" s="2"/>
      <c r="M26" s="96" t="str">
        <f>IF(D26="","",L26*'Calculaties subsidie 2024'!S8)</f>
        <v/>
      </c>
      <c r="N26" s="94" t="str">
        <f>IF(D26="","",L26*'Calculaties subsidie 2024'!T8)</f>
        <v/>
      </c>
      <c r="O26" s="86"/>
      <c r="P26" s="93" t="str">
        <f t="shared" si="0"/>
        <v/>
      </c>
      <c r="Q26" s="92" t="str">
        <f t="shared" si="1"/>
        <v/>
      </c>
      <c r="R26" s="92" t="str">
        <f t="shared" si="2"/>
        <v/>
      </c>
      <c r="S26" s="91" t="str">
        <f t="shared" si="3"/>
        <v/>
      </c>
      <c r="T26" s="18" t="str">
        <f t="shared" si="4"/>
        <v/>
      </c>
    </row>
    <row r="27" spans="2:20" x14ac:dyDescent="0.45">
      <c r="B27" s="5"/>
      <c r="C27" s="6"/>
      <c r="D27" s="6"/>
      <c r="E27" s="2"/>
      <c r="F27" s="99" t="str">
        <f>IF(D27="","",E27*'Calculaties subsidie 2024'!T4)</f>
        <v/>
      </c>
      <c r="G27" s="2"/>
      <c r="H27" s="96" t="str">
        <f>IF(D27="","",G27*'Calculaties subsidie 2024'!S5)</f>
        <v/>
      </c>
      <c r="I27" s="95" t="str">
        <f>IF(D27="","",G27*'Calculaties subsidie 2024'!T5)</f>
        <v/>
      </c>
      <c r="J27" s="2"/>
      <c r="K27" s="95" t="str">
        <f>IF(D27="","",J27*'Calculaties subsidie 2024'!T6)</f>
        <v/>
      </c>
      <c r="L27" s="2"/>
      <c r="M27" s="96" t="str">
        <f>IF(D27="","",L27*'Calculaties subsidie 2024'!S8)</f>
        <v/>
      </c>
      <c r="N27" s="100" t="str">
        <f>IF(D27="","",L27*'Calculaties subsidie 2024'!T8)</f>
        <v/>
      </c>
      <c r="O27" s="86"/>
      <c r="P27" s="93" t="str">
        <f t="shared" si="0"/>
        <v/>
      </c>
      <c r="Q27" s="92" t="str">
        <f t="shared" si="1"/>
        <v/>
      </c>
      <c r="R27" s="92" t="str">
        <f t="shared" si="2"/>
        <v/>
      </c>
      <c r="S27" s="91" t="str">
        <f t="shared" si="3"/>
        <v/>
      </c>
      <c r="T27" s="18" t="str">
        <f t="shared" si="4"/>
        <v/>
      </c>
    </row>
    <row r="28" spans="2:20" x14ac:dyDescent="0.45">
      <c r="B28" s="5"/>
      <c r="C28" s="6"/>
      <c r="D28" s="6"/>
      <c r="E28" s="2"/>
      <c r="F28" s="97" t="str">
        <f>IF(D28="","",E28*'Calculaties subsidie 2024'!T4)</f>
        <v/>
      </c>
      <c r="G28" s="2"/>
      <c r="H28" s="96" t="str">
        <f>IF(D28="","",G28*'Calculaties subsidie 2024'!S5)</f>
        <v/>
      </c>
      <c r="I28" s="95" t="str">
        <f>IF(D28="","",G28*'Calculaties subsidie 2024'!T5)</f>
        <v/>
      </c>
      <c r="J28" s="2"/>
      <c r="K28" s="95" t="str">
        <f>IF(D28="","",J28*'Calculaties subsidie 2024'!T6)</f>
        <v/>
      </c>
      <c r="L28" s="2"/>
      <c r="M28" s="96" t="str">
        <f>IF(D28="","",L28*'Calculaties subsidie 2024'!S8)</f>
        <v/>
      </c>
      <c r="N28" s="98" t="str">
        <f>IF(D28="","",L28*'Calculaties subsidie 2024'!T8)</f>
        <v/>
      </c>
      <c r="O28" s="86"/>
      <c r="P28" s="93" t="str">
        <f t="shared" si="0"/>
        <v/>
      </c>
      <c r="Q28" s="92" t="str">
        <f t="shared" si="1"/>
        <v/>
      </c>
      <c r="R28" s="92" t="str">
        <f t="shared" si="2"/>
        <v/>
      </c>
      <c r="S28" s="91" t="str">
        <f t="shared" si="3"/>
        <v/>
      </c>
      <c r="T28" s="18" t="str">
        <f t="shared" si="4"/>
        <v/>
      </c>
    </row>
    <row r="29" spans="2:20" x14ac:dyDescent="0.45">
      <c r="B29" s="5"/>
      <c r="C29" s="6"/>
      <c r="D29" s="6"/>
      <c r="E29" s="2"/>
      <c r="F29" s="95" t="str">
        <f>IF(D29="","",E29*'Calculaties subsidie 2024'!T4)</f>
        <v/>
      </c>
      <c r="G29" s="2"/>
      <c r="H29" s="96" t="str">
        <f>IF(D29="","",G29*'Calculaties subsidie 2024'!S5)</f>
        <v/>
      </c>
      <c r="I29" s="95" t="str">
        <f>IF(D29="","",G29*'Calculaties subsidie 2024'!T5)</f>
        <v/>
      </c>
      <c r="J29" s="2"/>
      <c r="K29" s="95" t="str">
        <f>IF(D29="","",J29*'Calculaties subsidie 2024'!T6)</f>
        <v/>
      </c>
      <c r="L29" s="2"/>
      <c r="M29" s="96" t="str">
        <f>IF(D29="","",L29*'Calculaties subsidie 2024'!S8)</f>
        <v/>
      </c>
      <c r="N29" s="98" t="str">
        <f>IF(D29="","",L29*'Calculaties subsidie 2024'!T8)</f>
        <v/>
      </c>
      <c r="O29" s="86"/>
      <c r="P29" s="93" t="str">
        <f t="shared" si="0"/>
        <v/>
      </c>
      <c r="Q29" s="92" t="str">
        <f t="shared" si="1"/>
        <v/>
      </c>
      <c r="R29" s="92" t="str">
        <f t="shared" si="2"/>
        <v/>
      </c>
      <c r="S29" s="91" t="str">
        <f t="shared" si="3"/>
        <v/>
      </c>
      <c r="T29" s="18" t="str">
        <f t="shared" si="4"/>
        <v/>
      </c>
    </row>
    <row r="30" spans="2:20" x14ac:dyDescent="0.45">
      <c r="B30" s="5"/>
      <c r="C30" s="6"/>
      <c r="D30" s="6"/>
      <c r="E30" s="2"/>
      <c r="F30" s="99" t="str">
        <f>IF(D30="","",E30*'Calculaties subsidie 2024'!T4)</f>
        <v/>
      </c>
      <c r="G30" s="2"/>
      <c r="H30" s="96" t="str">
        <f>IF(D30="","",G30*'Calculaties subsidie 2024'!S5)</f>
        <v/>
      </c>
      <c r="I30" s="95" t="str">
        <f>IF(D30="","",G30*'Calculaties subsidie 2024'!T5)</f>
        <v/>
      </c>
      <c r="J30" s="2"/>
      <c r="K30" s="95" t="str">
        <f>IF(D30="","",J30*'Calculaties subsidie 2024'!T6)</f>
        <v/>
      </c>
      <c r="L30" s="2"/>
      <c r="M30" s="96" t="str">
        <f>IF(D30="","",L30*'Calculaties subsidie 2024'!S8)</f>
        <v/>
      </c>
      <c r="N30" s="98" t="str">
        <f>IF(D30="","",L30*'Calculaties subsidie 2024'!T8)</f>
        <v/>
      </c>
      <c r="O30" s="86"/>
      <c r="P30" s="93" t="str">
        <f t="shared" si="0"/>
        <v/>
      </c>
      <c r="Q30" s="92" t="str">
        <f t="shared" si="1"/>
        <v/>
      </c>
      <c r="R30" s="92" t="str">
        <f t="shared" si="2"/>
        <v/>
      </c>
      <c r="S30" s="91" t="str">
        <f t="shared" si="3"/>
        <v/>
      </c>
      <c r="T30" s="18" t="str">
        <f t="shared" si="4"/>
        <v/>
      </c>
    </row>
    <row r="31" spans="2:20" x14ac:dyDescent="0.45">
      <c r="B31" s="5"/>
      <c r="C31" s="6"/>
      <c r="D31" s="6"/>
      <c r="E31" s="2"/>
      <c r="F31" s="97" t="str">
        <f>IF(D31="","",E31*'Calculaties subsidie 2024'!T4)</f>
        <v/>
      </c>
      <c r="G31" s="2"/>
      <c r="H31" s="96" t="str">
        <f>IF(D31="","",G31*'Calculaties subsidie 2024'!S5)</f>
        <v/>
      </c>
      <c r="I31" s="95" t="str">
        <f>IF(D31="","",G31*'Calculaties subsidie 2024'!T5)</f>
        <v/>
      </c>
      <c r="J31" s="2"/>
      <c r="K31" s="95" t="str">
        <f>IF(D31="","",J31*'Calculaties subsidie 2024'!T6)</f>
        <v/>
      </c>
      <c r="L31" s="2"/>
      <c r="M31" s="96" t="str">
        <f>IF(D31="","",L31*'Calculaties subsidie 2024'!S8)</f>
        <v/>
      </c>
      <c r="N31" s="94" t="str">
        <f>IF(D31="","",L31*'Calculaties subsidie 2024'!T8)</f>
        <v/>
      </c>
      <c r="O31" s="86"/>
      <c r="P31" s="93" t="str">
        <f t="shared" si="0"/>
        <v/>
      </c>
      <c r="Q31" s="92" t="str">
        <f t="shared" si="1"/>
        <v/>
      </c>
      <c r="R31" s="92" t="str">
        <f t="shared" si="2"/>
        <v/>
      </c>
      <c r="S31" s="91" t="str">
        <f t="shared" si="3"/>
        <v/>
      </c>
      <c r="T31" s="18" t="str">
        <f t="shared" si="4"/>
        <v/>
      </c>
    </row>
    <row r="32" spans="2:20" ht="14.65" thickBot="1" x14ac:dyDescent="0.5">
      <c r="B32" s="8"/>
      <c r="C32" s="9"/>
      <c r="D32" s="9"/>
      <c r="E32" s="10"/>
      <c r="F32" s="90" t="str">
        <f>IF(D32="","",E32*'Calculaties subsidie 2024'!T4)</f>
        <v/>
      </c>
      <c r="G32" s="10"/>
      <c r="H32" s="89" t="str">
        <f>IF(D32="","",G32*'Calculaties subsidie 2024'!S5)</f>
        <v/>
      </c>
      <c r="I32" s="88" t="str">
        <f>IF(D32="","",G32*'Calculaties subsidie 2024'!T5)</f>
        <v/>
      </c>
      <c r="J32" s="10"/>
      <c r="K32" s="88" t="str">
        <f>IF(D32="","",J32*'Calculaties subsidie 2024'!T6)</f>
        <v/>
      </c>
      <c r="L32" s="134"/>
      <c r="M32" s="89" t="str">
        <f>IF(D32="","",L32*'Calculaties subsidie 2024'!S8)</f>
        <v/>
      </c>
      <c r="N32" s="87" t="str">
        <f>IF(D32="","",L32*'Calculaties subsidie 2024'!T8)</f>
        <v/>
      </c>
      <c r="O32" s="86"/>
      <c r="P32" s="85" t="str">
        <f t="shared" si="0"/>
        <v/>
      </c>
      <c r="Q32" s="84" t="str">
        <f t="shared" si="1"/>
        <v/>
      </c>
      <c r="R32" s="84" t="str">
        <f t="shared" si="2"/>
        <v/>
      </c>
      <c r="S32" s="83" t="str">
        <f t="shared" si="3"/>
        <v/>
      </c>
      <c r="T32" s="19" t="str">
        <f t="shared" si="4"/>
        <v/>
      </c>
    </row>
    <row r="33" spans="2:20" ht="14.65" thickBot="1" x14ac:dyDescent="0.5">
      <c r="B33" s="175" t="s">
        <v>31</v>
      </c>
      <c r="C33" s="176"/>
      <c r="D33" s="177"/>
      <c r="E33" s="80">
        <v>1</v>
      </c>
      <c r="F33" s="79">
        <f t="shared" ref="F33:N33" si="5">SUM(F10:F32)</f>
        <v>0</v>
      </c>
      <c r="G33" s="80">
        <f t="shared" si="5"/>
        <v>0</v>
      </c>
      <c r="H33" s="79">
        <f t="shared" si="5"/>
        <v>0</v>
      </c>
      <c r="I33" s="79">
        <f t="shared" si="5"/>
        <v>0</v>
      </c>
      <c r="J33" s="80">
        <f t="shared" si="5"/>
        <v>0</v>
      </c>
      <c r="K33" s="79">
        <f t="shared" si="5"/>
        <v>0</v>
      </c>
      <c r="L33" s="80">
        <f t="shared" si="5"/>
        <v>0</v>
      </c>
      <c r="M33" s="79">
        <f t="shared" si="5"/>
        <v>0</v>
      </c>
      <c r="N33" s="78">
        <f t="shared" si="5"/>
        <v>0</v>
      </c>
      <c r="O33" s="82"/>
      <c r="P33" s="81">
        <f>SUM(P10:P32)</f>
        <v>0</v>
      </c>
      <c r="Q33" s="80">
        <f>SUM(Q10:Q32)</f>
        <v>0</v>
      </c>
      <c r="R33" s="80">
        <f>SUM(R10:R32)</f>
        <v>0</v>
      </c>
      <c r="S33" s="79">
        <f>SUM(S10:S32)</f>
        <v>0</v>
      </c>
      <c r="T33" s="78">
        <f>SUM(T10:T32)</f>
        <v>0</v>
      </c>
    </row>
    <row r="35" spans="2:20" ht="14.65" thickBot="1" x14ac:dyDescent="0.5"/>
    <row r="36" spans="2:20" x14ac:dyDescent="0.45">
      <c r="E36" s="77" t="s">
        <v>3</v>
      </c>
      <c r="F36" s="76"/>
      <c r="G36" s="178"/>
      <c r="H36" s="179"/>
      <c r="I36" s="179"/>
      <c r="J36" s="179"/>
      <c r="K36" s="179"/>
      <c r="L36" s="180"/>
    </row>
    <row r="37" spans="2:20" x14ac:dyDescent="0.45">
      <c r="E37" s="75" t="s">
        <v>4</v>
      </c>
      <c r="F37" s="74"/>
      <c r="G37" s="181"/>
      <c r="H37" s="182"/>
      <c r="I37" s="182"/>
      <c r="J37" s="182"/>
      <c r="K37" s="182"/>
      <c r="L37" s="183"/>
    </row>
    <row r="38" spans="2:20" x14ac:dyDescent="0.45">
      <c r="E38" s="75" t="s">
        <v>5</v>
      </c>
      <c r="F38" s="74"/>
      <c r="G38" s="181"/>
      <c r="H38" s="182"/>
      <c r="I38" s="182"/>
      <c r="J38" s="182"/>
      <c r="K38" s="182"/>
      <c r="L38" s="183"/>
    </row>
    <row r="39" spans="2:20" x14ac:dyDescent="0.45">
      <c r="E39" s="73" t="s">
        <v>6</v>
      </c>
      <c r="F39" s="72"/>
      <c r="G39" s="181"/>
      <c r="H39" s="182"/>
      <c r="I39" s="182"/>
      <c r="J39" s="182"/>
      <c r="K39" s="182"/>
      <c r="L39" s="183"/>
    </row>
    <row r="40" spans="2:20" x14ac:dyDescent="0.45">
      <c r="E40" s="73" t="s">
        <v>7</v>
      </c>
      <c r="F40" s="72"/>
      <c r="G40" s="181"/>
      <c r="H40" s="182"/>
      <c r="I40" s="182"/>
      <c r="J40" s="182"/>
      <c r="K40" s="182"/>
      <c r="L40" s="183"/>
    </row>
    <row r="41" spans="2:20" x14ac:dyDescent="0.45">
      <c r="E41" s="73" t="s">
        <v>8</v>
      </c>
      <c r="F41" s="72"/>
      <c r="G41" s="181"/>
      <c r="H41" s="182"/>
      <c r="I41" s="182"/>
      <c r="J41" s="182"/>
      <c r="K41" s="182"/>
      <c r="L41" s="183"/>
    </row>
    <row r="42" spans="2:20" x14ac:dyDescent="0.45">
      <c r="E42" s="75" t="s">
        <v>9</v>
      </c>
      <c r="F42" s="74"/>
      <c r="G42" s="181"/>
      <c r="H42" s="182"/>
      <c r="I42" s="182"/>
      <c r="J42" s="182"/>
      <c r="K42" s="182"/>
      <c r="L42" s="183"/>
    </row>
    <row r="43" spans="2:20" x14ac:dyDescent="0.45">
      <c r="E43" s="73" t="s">
        <v>10</v>
      </c>
      <c r="F43" s="72"/>
      <c r="G43" s="181"/>
      <c r="H43" s="182"/>
      <c r="I43" s="182"/>
      <c r="J43" s="182"/>
      <c r="K43" s="182"/>
      <c r="L43" s="183"/>
    </row>
    <row r="44" spans="2:20" x14ac:dyDescent="0.45">
      <c r="E44" s="71" t="s">
        <v>11</v>
      </c>
      <c r="F44" s="70"/>
      <c r="G44" s="181"/>
      <c r="H44" s="182"/>
      <c r="I44" s="182"/>
      <c r="J44" s="182"/>
      <c r="K44" s="182"/>
      <c r="L44" s="183"/>
    </row>
    <row r="45" spans="2:20" ht="14.65" thickBot="1" x14ac:dyDescent="0.5">
      <c r="E45" s="69" t="s">
        <v>12</v>
      </c>
      <c r="F45" s="68"/>
      <c r="G45" s="181"/>
      <c r="H45" s="182"/>
      <c r="I45" s="182"/>
      <c r="J45" s="67"/>
      <c r="K45" s="67"/>
      <c r="L45" s="66"/>
    </row>
    <row r="46" spans="2:20" x14ac:dyDescent="0.45">
      <c r="E46" s="65" t="s">
        <v>13</v>
      </c>
      <c r="F46" s="64"/>
      <c r="G46" s="137"/>
      <c r="H46" s="184"/>
      <c r="I46" s="138"/>
      <c r="K46" s="63"/>
    </row>
    <row r="47" spans="2:20" x14ac:dyDescent="0.45">
      <c r="E47" s="62"/>
      <c r="F47" s="61"/>
      <c r="G47" s="139"/>
      <c r="H47" s="185"/>
      <c r="I47" s="140"/>
      <c r="J47" s="58"/>
    </row>
    <row r="48" spans="2:20" ht="14.65" thickBot="1" x14ac:dyDescent="0.5">
      <c r="E48" s="60"/>
      <c r="F48" s="59"/>
      <c r="G48" s="141"/>
      <c r="H48" s="186"/>
      <c r="I48" s="142"/>
      <c r="J48" s="58"/>
    </row>
  </sheetData>
  <sheetProtection algorithmName="SHA-512" hashValue="haOOPZ7tvn9S2tmuy6g1UxCxfN2TlxzagTHPIrJuIuOk2S3M4ibz0tYy5i3jTXb89eWYSoCr301cAD77TAumFg==" saltValue="cGkN/wjN3Rf91ZuU3LPzkw==" spinCount="100000" sheet="1" selectLockedCells="1"/>
  <mergeCells count="28">
    <mergeCell ref="G46:I48"/>
    <mergeCell ref="G40:L40"/>
    <mergeCell ref="G41:L41"/>
    <mergeCell ref="G42:L42"/>
    <mergeCell ref="G43:L43"/>
    <mergeCell ref="G44:L44"/>
    <mergeCell ref="G45:I45"/>
    <mergeCell ref="B33:D33"/>
    <mergeCell ref="G36:L36"/>
    <mergeCell ref="G37:L37"/>
    <mergeCell ref="G38:L38"/>
    <mergeCell ref="G39:L39"/>
    <mergeCell ref="P5:R6"/>
    <mergeCell ref="S5:T6"/>
    <mergeCell ref="E7:N7"/>
    <mergeCell ref="B8:B9"/>
    <mergeCell ref="C8:C9"/>
    <mergeCell ref="D8:D9"/>
    <mergeCell ref="E8:F8"/>
    <mergeCell ref="G8:I8"/>
    <mergeCell ref="J8:K8"/>
    <mergeCell ref="L8:N8"/>
    <mergeCell ref="P8:R8"/>
    <mergeCell ref="C1:D1"/>
    <mergeCell ref="E1:H1"/>
    <mergeCell ref="P3:R3"/>
    <mergeCell ref="S3:T3"/>
    <mergeCell ref="P4:R4"/>
  </mergeCells>
  <dataValidations count="1">
    <dataValidation allowBlank="1" showInputMessage="1" showErrorMessage="1" prompt="Bij 100% wordt het totaalbedrag als voorschot uitgekeerd. Om te voorkomen dat er later te veel terugbetaald moet worden, kan ervoor gekozen worden om een lager percentage van het totaalbedrag als voorschot uit te laten keren. Denk aan 85% of 90%." sqref="T4" xr:uid="{C5F3885F-5587-4122-BDB6-78CFA663DE48}"/>
  </dataValidations>
  <pageMargins left="0.70866141732283472" right="0.70866141732283472" top="0.74803149606299213" bottom="0.74803149606299213" header="0.31496062992125984" footer="0.31496062992125984"/>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BFF75-1C93-42AF-BD14-C3898C1593A7}">
  <dimension ref="B1:T9"/>
  <sheetViews>
    <sheetView showGridLines="0" showRowColHeaders="0" zoomScaleNormal="100" workbookViewId="0">
      <selection activeCell="J4" sqref="J4"/>
    </sheetView>
  </sheetViews>
  <sheetFormatPr defaultColWidth="8.86328125" defaultRowHeight="14.25" x14ac:dyDescent="0.45"/>
  <cols>
    <col min="1" max="1" width="2.86328125" customWidth="1"/>
    <col min="2" max="2" width="13.86328125" customWidth="1"/>
    <col min="3" max="3" width="11.73046875" customWidth="1"/>
    <col min="4" max="4" width="9.1328125" customWidth="1"/>
    <col min="5" max="5" width="10.73046875" customWidth="1"/>
    <col min="6" max="6" width="10.86328125" customWidth="1"/>
    <col min="7" max="7" width="13.3984375" customWidth="1"/>
    <col min="8" max="8" width="9" customWidth="1"/>
    <col min="9" max="9" width="2.73046875" customWidth="1"/>
    <col min="10" max="10" width="9" customWidth="1"/>
    <col min="11" max="11" width="8" customWidth="1"/>
    <col min="12" max="12" width="6.86328125" customWidth="1"/>
    <col min="13" max="13" width="12.86328125" customWidth="1"/>
    <col min="14" max="14" width="12.86328125" style="21" customWidth="1"/>
    <col min="15" max="15" width="3.73046875" customWidth="1"/>
    <col min="17" max="17" width="9.73046875" customWidth="1"/>
    <col min="18" max="18" width="6.86328125" style="20" customWidth="1"/>
    <col min="19" max="20" width="13.86328125" customWidth="1"/>
  </cols>
  <sheetData>
    <row r="1" spans="2:20" ht="14.65" thickBot="1" x14ac:dyDescent="0.5"/>
    <row r="2" spans="2:20" ht="14.65" thickBot="1" x14ac:dyDescent="0.5">
      <c r="B2" s="187" t="s">
        <v>32</v>
      </c>
      <c r="C2" s="188"/>
      <c r="D2" s="188"/>
      <c r="E2" s="188"/>
      <c r="F2" s="188"/>
      <c r="G2" s="188"/>
      <c r="H2" s="188"/>
      <c r="I2" s="188"/>
      <c r="J2" s="188"/>
      <c r="K2" s="188"/>
      <c r="L2" s="188"/>
      <c r="M2" s="188"/>
      <c r="N2" s="188"/>
      <c r="O2" s="188"/>
      <c r="P2" s="188"/>
      <c r="Q2" s="188"/>
      <c r="R2" s="188"/>
      <c r="S2" s="188"/>
      <c r="T2" s="189"/>
    </row>
    <row r="3" spans="2:20" s="52" customFormat="1" ht="42.75" x14ac:dyDescent="0.45">
      <c r="B3" s="57" t="s">
        <v>33</v>
      </c>
      <c r="C3" s="54" t="s">
        <v>34</v>
      </c>
      <c r="D3" s="54" t="s">
        <v>35</v>
      </c>
      <c r="E3" s="54" t="s">
        <v>36</v>
      </c>
      <c r="F3" s="54" t="s">
        <v>37</v>
      </c>
      <c r="G3" s="54" t="s">
        <v>38</v>
      </c>
      <c r="H3" s="56" t="s">
        <v>39</v>
      </c>
      <c r="I3" s="55"/>
      <c r="J3" s="57" t="s">
        <v>40</v>
      </c>
      <c r="K3" s="54" t="s">
        <v>41</v>
      </c>
      <c r="L3" s="54" t="s">
        <v>42</v>
      </c>
      <c r="M3" s="54" t="s">
        <v>27</v>
      </c>
      <c r="N3" s="56" t="s">
        <v>43</v>
      </c>
      <c r="O3" s="55"/>
      <c r="P3" s="190" t="s">
        <v>44</v>
      </c>
      <c r="Q3" s="191"/>
      <c r="R3" s="54" t="s">
        <v>42</v>
      </c>
      <c r="S3" s="54" t="s">
        <v>27</v>
      </c>
      <c r="T3" s="53" t="s">
        <v>45</v>
      </c>
    </row>
    <row r="4" spans="2:20" s="22" customFormat="1" x14ac:dyDescent="0.45">
      <c r="B4" s="51" t="s">
        <v>46</v>
      </c>
      <c r="C4" s="50" t="s">
        <v>28</v>
      </c>
      <c r="D4" s="49" t="s">
        <v>28</v>
      </c>
      <c r="E4" s="47">
        <v>9.65</v>
      </c>
      <c r="F4" s="47">
        <v>1.5</v>
      </c>
      <c r="G4" s="47"/>
      <c r="H4" s="46">
        <f>F4</f>
        <v>1.5</v>
      </c>
      <c r="I4"/>
      <c r="J4" s="12">
        <v>8</v>
      </c>
      <c r="K4" s="48">
        <v>40</v>
      </c>
      <c r="L4" s="48">
        <f t="shared" ref="L4:L9" si="0">K4*J4</f>
        <v>320</v>
      </c>
      <c r="M4" s="48"/>
      <c r="N4" s="46">
        <f t="shared" ref="N4:N9" si="1">L4*H4</f>
        <v>480</v>
      </c>
      <c r="O4"/>
      <c r="P4" s="192" t="s">
        <v>47</v>
      </c>
      <c r="Q4" s="193"/>
      <c r="R4" s="48">
        <f>L4</f>
        <v>320</v>
      </c>
      <c r="S4" s="47"/>
      <c r="T4" s="46">
        <f>N4</f>
        <v>480</v>
      </c>
    </row>
    <row r="5" spans="2:20" s="22" customFormat="1" x14ac:dyDescent="0.45">
      <c r="B5" s="45" t="s">
        <v>48</v>
      </c>
      <c r="C5" s="44" t="s">
        <v>28</v>
      </c>
      <c r="D5" s="43" t="s">
        <v>28</v>
      </c>
      <c r="E5" s="39">
        <v>9.65</v>
      </c>
      <c r="F5" s="39">
        <v>1.5</v>
      </c>
      <c r="G5" s="42">
        <v>1.01</v>
      </c>
      <c r="H5" s="38">
        <f>E5-G5+F5</f>
        <v>10.14</v>
      </c>
      <c r="I5"/>
      <c r="J5" s="13">
        <v>8</v>
      </c>
      <c r="K5" s="40">
        <v>40</v>
      </c>
      <c r="L5" s="40">
        <f t="shared" si="0"/>
        <v>320</v>
      </c>
      <c r="M5" s="41">
        <f>L5*G5</f>
        <v>323.2</v>
      </c>
      <c r="N5" s="38">
        <f t="shared" si="1"/>
        <v>3244.8</v>
      </c>
      <c r="O5"/>
      <c r="P5" s="194" t="s">
        <v>49</v>
      </c>
      <c r="Q5" s="195"/>
      <c r="R5" s="40">
        <f>L5</f>
        <v>320</v>
      </c>
      <c r="S5" s="39">
        <f>M5</f>
        <v>323.2</v>
      </c>
      <c r="T5" s="38">
        <f>N5</f>
        <v>3244.8</v>
      </c>
    </row>
    <row r="6" spans="2:20" s="22" customFormat="1" x14ac:dyDescent="0.45">
      <c r="B6" s="196" t="s">
        <v>46</v>
      </c>
      <c r="C6" s="197" t="s">
        <v>50</v>
      </c>
      <c r="D6" s="37" t="s">
        <v>28</v>
      </c>
      <c r="E6" s="36">
        <v>9.65</v>
      </c>
      <c r="F6" s="36">
        <v>1.5</v>
      </c>
      <c r="G6" s="36"/>
      <c r="H6" s="33">
        <f>F6</f>
        <v>1.5</v>
      </c>
      <c r="I6"/>
      <c r="J6" s="35">
        <v>8</v>
      </c>
      <c r="K6" s="34">
        <v>40</v>
      </c>
      <c r="L6" s="34">
        <f t="shared" si="0"/>
        <v>320</v>
      </c>
      <c r="M6" s="34"/>
      <c r="N6" s="33">
        <f t="shared" si="1"/>
        <v>480</v>
      </c>
      <c r="O6"/>
      <c r="P6" s="196" t="s">
        <v>51</v>
      </c>
      <c r="Q6" s="197"/>
      <c r="R6" s="198">
        <f>L6+L7</f>
        <v>640</v>
      </c>
      <c r="S6" s="200"/>
      <c r="T6" s="201">
        <f>N6+N7</f>
        <v>4048</v>
      </c>
    </row>
    <row r="7" spans="2:20" s="22" customFormat="1" x14ac:dyDescent="0.45">
      <c r="B7" s="196"/>
      <c r="C7" s="197"/>
      <c r="D7" s="37" t="s">
        <v>29</v>
      </c>
      <c r="E7" s="36">
        <v>9.65</v>
      </c>
      <c r="F7" s="36">
        <v>1.5</v>
      </c>
      <c r="G7" s="36"/>
      <c r="H7" s="33">
        <f>E7+F7</f>
        <v>11.15</v>
      </c>
      <c r="I7"/>
      <c r="J7" s="35">
        <v>8</v>
      </c>
      <c r="K7" s="34">
        <v>40</v>
      </c>
      <c r="L7" s="34">
        <f t="shared" si="0"/>
        <v>320</v>
      </c>
      <c r="M7" s="34"/>
      <c r="N7" s="33">
        <f t="shared" si="1"/>
        <v>3568</v>
      </c>
      <c r="O7"/>
      <c r="P7" s="196"/>
      <c r="Q7" s="197"/>
      <c r="R7" s="199">
        <f>L7</f>
        <v>320</v>
      </c>
      <c r="S7" s="200"/>
      <c r="T7" s="201"/>
    </row>
    <row r="8" spans="2:20" s="22" customFormat="1" x14ac:dyDescent="0.45">
      <c r="B8" s="204" t="s">
        <v>48</v>
      </c>
      <c r="C8" s="206" t="s">
        <v>50</v>
      </c>
      <c r="D8" s="32" t="s">
        <v>28</v>
      </c>
      <c r="E8" s="31">
        <v>9.65</v>
      </c>
      <c r="F8" s="31">
        <v>1.5</v>
      </c>
      <c r="G8" s="30">
        <v>1.01</v>
      </c>
      <c r="H8" s="27">
        <f>E8-G8+F8</f>
        <v>10.14</v>
      </c>
      <c r="I8"/>
      <c r="J8" s="14">
        <v>8</v>
      </c>
      <c r="K8" s="29">
        <v>40</v>
      </c>
      <c r="L8" s="29">
        <f t="shared" si="0"/>
        <v>320</v>
      </c>
      <c r="M8" s="28">
        <f>L8*G8</f>
        <v>323.2</v>
      </c>
      <c r="N8" s="27">
        <f t="shared" si="1"/>
        <v>3244.8</v>
      </c>
      <c r="O8"/>
      <c r="P8" s="204" t="s">
        <v>52</v>
      </c>
      <c r="Q8" s="206"/>
      <c r="R8" s="208">
        <f>L8+L9</f>
        <v>640</v>
      </c>
      <c r="S8" s="210">
        <f>M8+M9</f>
        <v>323.2</v>
      </c>
      <c r="T8" s="202">
        <f>N8+N9</f>
        <v>6812.8</v>
      </c>
    </row>
    <row r="9" spans="2:20" s="22" customFormat="1" ht="14.65" thickBot="1" x14ac:dyDescent="0.5">
      <c r="B9" s="205"/>
      <c r="C9" s="207"/>
      <c r="D9" s="26" t="s">
        <v>29</v>
      </c>
      <c r="E9" s="25">
        <v>9.65</v>
      </c>
      <c r="F9" s="25">
        <v>1.5</v>
      </c>
      <c r="G9" s="25"/>
      <c r="H9" s="23">
        <f>E9+F9</f>
        <v>11.15</v>
      </c>
      <c r="I9"/>
      <c r="J9" s="15">
        <v>8</v>
      </c>
      <c r="K9" s="24">
        <v>40</v>
      </c>
      <c r="L9" s="24">
        <f t="shared" si="0"/>
        <v>320</v>
      </c>
      <c r="M9" s="24"/>
      <c r="N9" s="23">
        <f t="shared" si="1"/>
        <v>3568</v>
      </c>
      <c r="O9"/>
      <c r="P9" s="205"/>
      <c r="Q9" s="207"/>
      <c r="R9" s="209">
        <f>L9</f>
        <v>320</v>
      </c>
      <c r="S9" s="211" t="e">
        <f>SUMIF(D:D,P9,H:H)+SUMIF(D:D,P9,#REF!)</f>
        <v>#REF!</v>
      </c>
      <c r="T9" s="203"/>
    </row>
  </sheetData>
  <sheetProtection algorithmName="SHA-512" hashValue="TIonVcmVTM6HrZqekvDWdItPJtqUJ9TqJYVhIr0ZuBNSgWiuzlPWgw1Wt4QSNpcaHN3qHLVzMmdTMicwXxskvg==" saltValue="apVIqcp7UvU4RxiWMyD3sg==" spinCount="100000" sheet="1" selectLockedCells="1"/>
  <mergeCells count="16">
    <mergeCell ref="T8:T9"/>
    <mergeCell ref="B8:B9"/>
    <mergeCell ref="C8:C9"/>
    <mergeCell ref="P8:Q9"/>
    <mergeCell ref="R8:R9"/>
    <mergeCell ref="S8:S9"/>
    <mergeCell ref="B2:T2"/>
    <mergeCell ref="P3:Q3"/>
    <mergeCell ref="P4:Q4"/>
    <mergeCell ref="P5:Q5"/>
    <mergeCell ref="B6:B7"/>
    <mergeCell ref="C6:C7"/>
    <mergeCell ref="P6:Q7"/>
    <mergeCell ref="R6:R7"/>
    <mergeCell ref="S6:S7"/>
    <mergeCell ref="T6:T7"/>
  </mergeCells>
  <pageMargins left="0.7" right="0.7" top="0.75" bottom="0.75" header="0.3" footer="0.3"/>
  <pageSetup paperSize="9" scale="4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DADCCC7F8D3645B8189B50A80D3246" ma:contentTypeVersion="22" ma:contentTypeDescription="Een nieuw document maken." ma:contentTypeScope="" ma:versionID="9c25d04a760e3f6634e995cab3fc0f71">
  <xsd:schema xmlns:xsd="http://www.w3.org/2001/XMLSchema" xmlns:xs="http://www.w3.org/2001/XMLSchema" xmlns:p="http://schemas.microsoft.com/office/2006/metadata/properties" xmlns:ns1="http://schemas.microsoft.com/sharepoint/v3" xmlns:ns2="ced366d4-6c86-4869-a156-4564a87dc085" xmlns:ns3="cacf1fdb-b0d5-48e9-97ce-196245446e3e" targetNamespace="http://schemas.microsoft.com/office/2006/metadata/properties" ma:root="true" ma:fieldsID="2e251acb5513b8e252d47e4d619ab7e2" ns1:_="" ns2:_="" ns3:_="">
    <xsd:import namespace="http://schemas.microsoft.com/sharepoint/v3"/>
    <xsd:import namespace="ced366d4-6c86-4869-a156-4564a87dc085"/>
    <xsd:import namespace="cacf1fdb-b0d5-48e9-97ce-196245446e3e"/>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Begindatum van de planning" ma:description="Geplande begindatum is een sitekolom die door de publicatiefunctie gemaakt wordt. Het wordt gebruikt om een specifieke datum en tijd op te geven waarop de pagina voor het eerst verschijnt voor sitebezoekers." ma:internalName="PublishingStartDate">
      <xsd:simpleType>
        <xsd:restriction base="dms:Unknown"/>
      </xsd:simpleType>
    </xsd:element>
    <xsd:element name="PublishingExpirationDate" ma:index="9" nillable="true" ma:displayName="Einddatum van de planning" ma:description="Geplande einddatum is een sitekolom die door de publicatiefunctie gemaakt wordt. Het wordt gebruikt om een specifieke datum en tijd op te geven waarop de pagina niet langer verschijnt voor sitebezoeke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d366d4-6c86-4869-a156-4564a87dc085"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element name="LastSharedByUser" ma:index="12" nillable="true" ma:displayName="Laatst gedeeld, per gebruiker" ma:description="" ma:internalName="LastSharedByUser" ma:readOnly="true">
      <xsd:simpleType>
        <xsd:restriction base="dms:Note">
          <xsd:maxLength value="255"/>
        </xsd:restriction>
      </xsd:simpleType>
    </xsd:element>
    <xsd:element name="LastSharedByTime" ma:index="13" nillable="true" ma:displayName="Laatst gedeeld, per tijdstip" ma:description="" ma:internalName="LastSharedByTime" ma:readOnly="true">
      <xsd:simpleType>
        <xsd:restriction base="dms:DateTime"/>
      </xsd:simpleType>
    </xsd:element>
    <xsd:element name="TaxCatchAll" ma:index="25" nillable="true" ma:displayName="Taxonomy Catch All Column" ma:hidden="true" ma:list="{7d25ee0f-9d47-4764-affb-33f208de2d1a}" ma:internalName="TaxCatchAll" ma:showField="CatchAllData" ma:web="ced366d4-6c86-4869-a156-4564a87dc0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cf1fdb-b0d5-48e9-97ce-196245446e3e"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description="" ma:internalName="MediaServiceAutoTags" ma:readOnly="true">
      <xsd:simpleType>
        <xsd:restriction base="dms:Text"/>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Afbeeldingtags" ma:readOnly="false" ma:fieldId="{5cf76f15-5ced-4ddc-b409-7134ff3c332f}" ma:taxonomyMulti="true" ma:sspId="578af706-f171-40a0-bafd-70f43e66174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ced366d4-6c86-4869-a156-4564a87dc085">
      <UserInfo>
        <DisplayName>Manou Willems</DisplayName>
        <AccountId>2234</AccountId>
        <AccountType/>
      </UserInfo>
      <UserInfo>
        <DisplayName>Freya Gerbrandy</DisplayName>
        <AccountId>413</AccountId>
        <AccountType/>
      </UserInfo>
      <UserInfo>
        <DisplayName>Sebastiaan Baauw</DisplayName>
        <AccountId>85</AccountId>
        <AccountType/>
      </UserInfo>
      <UserInfo>
        <DisplayName>Marloes Slijderink</DisplayName>
        <AccountId>4040</AccountId>
        <AccountType/>
      </UserInfo>
      <UserInfo>
        <DisplayName>Madeleine de Beus</DisplayName>
        <AccountId>2489</AccountId>
        <AccountType/>
      </UserInfo>
    </SharedWithUsers>
    <lcf76f155ced4ddcb4097134ff3c332f xmlns="cacf1fdb-b0d5-48e9-97ce-196245446e3e">
      <Terms xmlns="http://schemas.microsoft.com/office/infopath/2007/PartnerControls"/>
    </lcf76f155ced4ddcb4097134ff3c332f>
    <TaxCatchAll xmlns="ced366d4-6c86-4869-a156-4564a87dc085" xsi:nil="true"/>
  </documentManagement>
</p:properties>
</file>

<file path=customXml/itemProps1.xml><?xml version="1.0" encoding="utf-8"?>
<ds:datastoreItem xmlns:ds="http://schemas.openxmlformats.org/officeDocument/2006/customXml" ds:itemID="{B2741B9C-2604-437C-B8A0-47D7EED1F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d366d4-6c86-4869-a156-4564a87dc085"/>
    <ds:schemaRef ds:uri="cacf1fdb-b0d5-48e9-97ce-196245446e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F277A6-70AC-4367-AFF3-FACB459CF88F}">
  <ds:schemaRefs>
    <ds:schemaRef ds:uri="http://schemas.microsoft.com/sharepoint/v3/contenttype/forms"/>
  </ds:schemaRefs>
</ds:datastoreItem>
</file>

<file path=customXml/itemProps3.xml><?xml version="1.0" encoding="utf-8"?>
<ds:datastoreItem xmlns:ds="http://schemas.openxmlformats.org/officeDocument/2006/customXml" ds:itemID="{A11FE9FA-BCCE-4639-BDC8-838C89767804}">
  <ds:schemaRefs>
    <ds:schemaRef ds:uri="http://schemas.microsoft.com/office/2006/metadata/properties"/>
    <ds:schemaRef ds:uri="http://schemas.microsoft.com/office/infopath/2007/PartnerControls"/>
    <ds:schemaRef ds:uri="http://schemas.microsoft.com/sharepoint/v3"/>
    <ds:schemaRef ds:uri="ced366d4-6c86-4869-a156-4564a87dc085"/>
    <ds:schemaRef ds:uri="cacf1fdb-b0d5-48e9-97ce-196245446e3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Invoer subsidie 2024</vt:lpstr>
      <vt:lpstr>Calculaties subsidie 2024</vt:lpstr>
      <vt:lpstr>'Calculaties subsidie 2024'!Afdrukbereik</vt:lpstr>
      <vt:lpstr>'Invoer subsidie 2024'!Afdrukbereik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smitm</dc:creator>
  <cp:keywords/>
  <dc:description/>
  <cp:lastModifiedBy>Marloes Slijderink</cp:lastModifiedBy>
  <cp:revision/>
  <dcterms:created xsi:type="dcterms:W3CDTF">2020-04-27T06:44:41Z</dcterms:created>
  <dcterms:modified xsi:type="dcterms:W3CDTF">2023-09-21T10:10:08Z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0x010100AADADCCC7F8D3645B8189B50A80D3246</vt:lpwstr>
  </property>
  <property fmtid="{D5CDD505-2E9C-101B-9397-08002B2CF9AE}" pid="3" name="MediaServiceImageTags">
    <vt:lpwstr/>
  </property>
</Properties>
</file>